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32688400\Desktop\"/>
    </mc:Choice>
  </mc:AlternateContent>
  <bookViews>
    <workbookView xWindow="120" yWindow="210" windowWidth="20025" windowHeight="7875"/>
  </bookViews>
  <sheets>
    <sheet name="כתב כמויות למציעים" sheetId="1" r:id="rId1"/>
  </sheets>
  <definedNames>
    <definedName name="OLE_LINK1" localSheetId="0">'כתב כמויות למציעים'!$B$122</definedName>
  </definedNames>
  <calcPr calcId="162913"/>
</workbook>
</file>

<file path=xl/calcChain.xml><?xml version="1.0" encoding="utf-8"?>
<calcChain xmlns="http://schemas.openxmlformats.org/spreadsheetml/2006/main">
  <c r="H6" i="1" l="1"/>
  <c r="H7" i="1"/>
  <c r="H8" i="1"/>
  <c r="H9" i="1"/>
  <c r="H17" i="1"/>
  <c r="H18" i="1"/>
  <c r="H19" i="1"/>
  <c r="H20" i="1"/>
  <c r="H28" i="1"/>
  <c r="H29" i="1"/>
  <c r="H30" i="1"/>
  <c r="H31" i="1"/>
  <c r="H32" i="1"/>
  <c r="H33" i="1"/>
  <c r="H34" i="1"/>
  <c r="H35" i="1"/>
  <c r="H36" i="1"/>
  <c r="H37" i="1"/>
  <c r="H64" i="1"/>
  <c r="H65" i="1"/>
  <c r="H66" i="1"/>
  <c r="H105" i="1" s="1"/>
  <c r="F147" i="1" s="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10" i="1"/>
  <c r="H111" i="1"/>
  <c r="H112" i="1"/>
  <c r="H113" i="1"/>
  <c r="H114" i="1"/>
  <c r="H115" i="1"/>
  <c r="H134" i="1"/>
  <c r="H135" i="1"/>
  <c r="H136" i="1"/>
  <c r="E144" i="1"/>
  <c r="E145" i="1"/>
  <c r="E148" i="1"/>
  <c r="E149" i="1"/>
  <c r="E150" i="1"/>
  <c r="H137" i="1" l="1"/>
  <c r="H140" i="1" s="1"/>
  <c r="F150" i="1" s="1"/>
  <c r="H40" i="1"/>
  <c r="H38" i="1"/>
  <c r="F146" i="1" s="1"/>
  <c r="H21" i="1"/>
  <c r="H24" i="1" s="1"/>
  <c r="F145" i="1" s="1"/>
  <c r="H10" i="1"/>
  <c r="H13" i="1" s="1"/>
  <c r="H116" i="1"/>
  <c r="D148" i="1" s="1"/>
  <c r="H119" i="1" l="1"/>
  <c r="F148" i="1" s="1"/>
  <c r="D145" i="1"/>
  <c r="D144" i="1"/>
  <c r="D150" i="1"/>
  <c r="F144" i="1"/>
  <c r="F151" i="1" s="1"/>
  <c r="G123" i="1"/>
  <c r="H123" i="1" s="1"/>
  <c r="H124" i="1" s="1"/>
  <c r="F149" i="1" s="1"/>
  <c r="F152" i="1" l="1"/>
  <c r="F153" i="1" s="1"/>
</calcChain>
</file>

<file path=xl/sharedStrings.xml><?xml version="1.0" encoding="utf-8"?>
<sst xmlns="http://schemas.openxmlformats.org/spreadsheetml/2006/main" count="424" uniqueCount="221">
  <si>
    <t>סה"כ עלות ההצעה כולל מע"מ</t>
  </si>
  <si>
    <t>מע"מ</t>
  </si>
  <si>
    <t xml:space="preserve">סה"כ עלות ההצעה </t>
  </si>
  <si>
    <t>שילוט, תיעוד, הדרכה, בדיקות קבלה ואחריות</t>
  </si>
  <si>
    <t>יחושב כש"ע כספי כאחוז בין 0-5% בהתאם להצעת המציע לסך הכולל של סעיפים 5.1-5.4 לאחר הנחה לארבע שנות אחריות (מעבר לתקופת האחריות)</t>
  </si>
  <si>
    <t>*****</t>
  </si>
  <si>
    <t>תחזוקת מערכות חדשות</t>
  </si>
  <si>
    <t>שירותים</t>
  </si>
  <si>
    <t>****</t>
  </si>
  <si>
    <t>אביזרים</t>
  </si>
  <si>
    <t>POC</t>
  </si>
  <si>
    <t>קשר דיגיטאלי DMR</t>
  </si>
  <si>
    <t>קשר אנלוגי</t>
  </si>
  <si>
    <t>הערה</t>
  </si>
  <si>
    <t>סה"כ עלות הפרק לאחר הנחה (אם קיימת)</t>
  </si>
  <si>
    <r>
      <t xml:space="preserve">אחוז הנחה / תחזוקה </t>
    </r>
    <r>
      <rPr>
        <sz val="10"/>
        <color rgb="FF000000"/>
        <rFont val="David"/>
        <family val="2"/>
        <charset val="177"/>
      </rPr>
      <t>(לסע' 7)</t>
    </r>
  </si>
  <si>
    <t>עלות מקסימאלית</t>
  </si>
  <si>
    <t>פרק</t>
  </si>
  <si>
    <t>ספ'</t>
  </si>
  <si>
    <t>סיכום כתב הכמויות</t>
  </si>
  <si>
    <t>סה"כ לסעיף 5.7 לאחר הנחה</t>
  </si>
  <si>
    <t>אחוז ההנחה המוצע</t>
  </si>
  <si>
    <t>שעה</t>
  </si>
  <si>
    <t>שעת נסיעה למתן שרות/התקנה במתקן המזמין בתאום מראש על פי דרישת המזמין</t>
  </si>
  <si>
    <t>שעת עבודת טכנאי למתן שרות/התקנה במתקן המזמין בתאום מראש על פי דרישת המזמין</t>
  </si>
  <si>
    <t>קומפלט</t>
  </si>
  <si>
    <t>הדרכה ייעודית  עפ"י בקשת המזמין מעבר לדרישת המפרט</t>
  </si>
  <si>
    <t>לא לתמחור, כלול במחיר המערכת</t>
  </si>
  <si>
    <t>***</t>
  </si>
  <si>
    <t>אחריות כולל כל  הנדרש במפרטים</t>
  </si>
  <si>
    <t>בדיקות קבלה כולל כל  הנדרש במפרטים</t>
  </si>
  <si>
    <t>הדרכה כולל כל  הנדרש במפרטים</t>
  </si>
  <si>
    <t>תיעוד כולל כל  הנדרש במפרטים</t>
  </si>
  <si>
    <t>שילוט  כולל כל  הנדרש במפרטים</t>
  </si>
  <si>
    <t>סה"כ</t>
  </si>
  <si>
    <t xml:space="preserve">מחיר יח' מרבי </t>
  </si>
  <si>
    <t>כמות מוערכת לשנה</t>
  </si>
  <si>
    <t>יח' מידה</t>
  </si>
  <si>
    <t>סעיף במפרט</t>
  </si>
  <si>
    <t>תאור</t>
  </si>
  <si>
    <t>מס"ד</t>
  </si>
  <si>
    <t>סעיף 5.7 - שילוט, תיעוד, הדרכה,בדיקות קבלה ואחריות</t>
  </si>
  <si>
    <t>סה"כ לסעיף 5.6</t>
  </si>
  <si>
    <t>%</t>
  </si>
  <si>
    <r>
      <t xml:space="preserve">אחריות </t>
    </r>
    <r>
      <rPr>
        <b/>
        <u/>
        <sz val="12"/>
        <color rgb="FF000000"/>
        <rFont val="David"/>
        <family val="2"/>
      </rPr>
      <t>לשנה</t>
    </r>
    <r>
      <rPr>
        <sz val="12"/>
        <color rgb="FF000000"/>
        <rFont val="David"/>
        <family val="2"/>
        <charset val="177"/>
      </rPr>
      <t xml:space="preserve"> מעבר לתקופת החוזה על המערכות שיתווספו במהלך תקופת החוזה (יחושב כש"ע כספי כאחוז בין 0-5% בהתאם להצעת המציע לסך הכולל של סעיפים 5.1-5.4 לאחר הנחה לארבע  שנות אחריות (מעבר לתקופת האחריות)</t>
    </r>
  </si>
  <si>
    <t>סה"כ לארבע שנים</t>
  </si>
  <si>
    <t xml:space="preserve">מחיר לשנה </t>
  </si>
  <si>
    <r>
      <t xml:space="preserve">ערך          </t>
    </r>
    <r>
      <rPr>
        <b/>
        <sz val="12"/>
        <color rgb="FF000000"/>
        <rFont val="David"/>
        <family val="2"/>
        <charset val="177"/>
      </rPr>
      <t>(בין 0-5%)</t>
    </r>
  </si>
  <si>
    <t>סעיף 5.6 - תחזוקת מערכות חדשות</t>
  </si>
  <si>
    <t>סה"כ לסעיף 5.5 לאחר הנחה</t>
  </si>
  <si>
    <t>סה"כ לסעיף 5.5</t>
  </si>
  <si>
    <t>יח'</t>
  </si>
  <si>
    <t>צריבת מכשיר.</t>
  </si>
  <si>
    <t>קומפ'</t>
  </si>
  <si>
    <t>פירוק תחנת אלחוט, לרבות פירוק אנטנה.</t>
  </si>
  <si>
    <t>התקנת תחנת אלחוט/ממסר, לרבות מתח, כבילה ואנטנה (כולל ע"ג תורן).</t>
  </si>
  <si>
    <t>פירוק והתקנה של מכשיר קשר מרכב אחד לרכב אחר כולל אספקת אנטנה סטנדרטית חדשה (אם נדרש).</t>
  </si>
  <si>
    <t>פירוק מכשיר קשר ברכב.</t>
  </si>
  <si>
    <t>התקנת מכשיר קשר ברכב, כולל אספקת אנטנה סטנדרטית.</t>
  </si>
  <si>
    <t>מחיר יח' מרבי</t>
  </si>
  <si>
    <t>סעיף 5.5 - שירותים</t>
  </si>
  <si>
    <t>סה"כ לסעיף 5.4</t>
  </si>
  <si>
    <t>כבל צריבה למכשיר נישא</t>
  </si>
  <si>
    <t>41</t>
  </si>
  <si>
    <t>5.40</t>
  </si>
  <si>
    <t>בסיסת אנטנה ל8 כבלים כולל חיבור הארקה.</t>
  </si>
  <si>
    <t>40</t>
  </si>
  <si>
    <t>5.39</t>
  </si>
  <si>
    <t>בסיסת אנטנה ל4 כבלים כולל חיבור הארקה.</t>
  </si>
  <si>
    <t>39</t>
  </si>
  <si>
    <t>5.38</t>
  </si>
  <si>
    <r>
      <t xml:space="preserve">כליא ברק להתקנה על כבל </t>
    </r>
    <r>
      <rPr>
        <sz val="11"/>
        <color theme="1"/>
        <rFont val="Calibri"/>
        <family val="2"/>
      </rPr>
      <t>N-type</t>
    </r>
    <r>
      <rPr>
        <sz val="11"/>
        <color theme="1"/>
        <rFont val="David"/>
        <family val="2"/>
        <charset val="177"/>
      </rPr>
      <t>.</t>
    </r>
  </si>
  <si>
    <t>38</t>
  </si>
  <si>
    <t>5.37</t>
  </si>
  <si>
    <r>
      <t xml:space="preserve">כבל 400 </t>
    </r>
    <r>
      <rPr>
        <sz val="11"/>
        <color theme="1"/>
        <rFont val="Calibri"/>
        <family val="2"/>
      </rPr>
      <t>LMR</t>
    </r>
    <r>
      <rPr>
        <sz val="11"/>
        <color theme="1"/>
        <rFont val="David"/>
        <family val="2"/>
        <charset val="177"/>
      </rPr>
      <t xml:space="preserve"> (ע"פ מטר).</t>
    </r>
  </si>
  <si>
    <t>37</t>
  </si>
  <si>
    <t>5.36</t>
  </si>
  <si>
    <r>
      <t xml:space="preserve">אנטנה למכשיר נייח/ממסר ציפוי פיברגלס כולל זרוע </t>
    </r>
    <r>
      <rPr>
        <sz val="11"/>
        <color theme="1"/>
        <rFont val="Calibri"/>
        <family val="2"/>
      </rPr>
      <t>db</t>
    </r>
    <r>
      <rPr>
        <sz val="11"/>
        <color theme="1"/>
        <rFont val="David"/>
        <family val="2"/>
        <charset val="177"/>
      </rPr>
      <t xml:space="preserve"> 4.5 לפחות (לא כולל התקנה).</t>
    </r>
  </si>
  <si>
    <t>36</t>
  </si>
  <si>
    <t>5.35</t>
  </si>
  <si>
    <r>
      <t>אנטנה לרכב (</t>
    </r>
    <r>
      <rPr>
        <sz val="11"/>
        <color theme="1"/>
        <rFont val="Calibri"/>
        <family val="2"/>
      </rPr>
      <t>LOW PROFILE</t>
    </r>
    <r>
      <rPr>
        <sz val="11"/>
        <color theme="1"/>
        <rFont val="David"/>
        <family val="2"/>
        <charset val="177"/>
      </rPr>
      <t>) מותאמת לתחום תדרי העבודה של חברות הסלולר בישראל.</t>
    </r>
  </si>
  <si>
    <t>35</t>
  </si>
  <si>
    <t>5.34</t>
  </si>
  <si>
    <r>
      <t xml:space="preserve">אנטנה לרכב </t>
    </r>
    <r>
      <rPr>
        <sz val="11"/>
        <color theme="1"/>
        <rFont val="Calibri"/>
        <family val="2"/>
      </rPr>
      <t>(Low Profile Dual Band)</t>
    </r>
    <r>
      <rPr>
        <sz val="11"/>
        <color theme="1"/>
        <rFont val="David"/>
        <family val="2"/>
        <charset val="177"/>
      </rPr>
      <t xml:space="preserve"> מותאמת לשני תחומי תדרי עבודה.</t>
    </r>
  </si>
  <si>
    <t>34</t>
  </si>
  <si>
    <t>5.33</t>
  </si>
  <si>
    <r>
      <t>אנטנה לרכב (</t>
    </r>
    <r>
      <rPr>
        <sz val="11"/>
        <color theme="1"/>
        <rFont val="Calibri"/>
        <family val="2"/>
      </rPr>
      <t>LOW PROFILE</t>
    </r>
    <r>
      <rPr>
        <sz val="11"/>
        <color theme="1"/>
        <rFont val="David"/>
        <family val="2"/>
        <charset val="177"/>
      </rPr>
      <t>) מותאמת לתחום תדרי העבודה של המכשיר.</t>
    </r>
  </si>
  <si>
    <t>33</t>
  </si>
  <si>
    <t>5.32</t>
  </si>
  <si>
    <t>בסיס אנטנה למכשיר נייח/מוסע/ממסר כולל משטח החזר (לא כולל התקנה).</t>
  </si>
  <si>
    <t>32</t>
  </si>
  <si>
    <t>5.31</t>
  </si>
  <si>
    <t>בסיס אנטנה לרכב (מגנטי) מותאמת לתחום תדרי עבודה של המכשיר.</t>
  </si>
  <si>
    <t>31</t>
  </si>
  <si>
    <t>5.30</t>
  </si>
  <si>
    <t>בסיס אנטנה לרכב (תפס) מותאמת לתחום תדרי העבודה של המכשיר.</t>
  </si>
  <si>
    <t>30</t>
  </si>
  <si>
    <t>5.29</t>
  </si>
  <si>
    <t>בסיס אנטנה לרכב (התקנה בקידוח) מותאמת לתחום תדרי העבודה של המכשיר.</t>
  </si>
  <si>
    <t>29</t>
  </si>
  <si>
    <t>5.28</t>
  </si>
  <si>
    <r>
      <t xml:space="preserve">אנטנה לרכב </t>
    </r>
    <r>
      <rPr>
        <sz val="11"/>
        <color theme="1"/>
        <rFont val="Calibri"/>
        <family val="2"/>
      </rPr>
      <t>db</t>
    </r>
    <r>
      <rPr>
        <sz val="11"/>
        <color theme="1"/>
        <rFont val="David"/>
        <family val="2"/>
        <charset val="177"/>
      </rPr>
      <t xml:space="preserve"> 0-1.5 מותאמת לתחום תבדרי העבודה של המכשיר.</t>
    </r>
  </si>
  <si>
    <t>28</t>
  </si>
  <si>
    <t>5.27</t>
  </si>
  <si>
    <r>
      <t xml:space="preserve">אנטנה לרכב </t>
    </r>
    <r>
      <rPr>
        <sz val="11"/>
        <color theme="1"/>
        <rFont val="Calibri"/>
        <family val="2"/>
      </rPr>
      <t>db</t>
    </r>
    <r>
      <rPr>
        <sz val="11"/>
        <color theme="1"/>
        <rFont val="David"/>
        <family val="2"/>
        <charset val="177"/>
      </rPr>
      <t>4.5 מותאמת לתחום תדרי העבודה של המכשיר.</t>
    </r>
  </si>
  <si>
    <t>27</t>
  </si>
  <si>
    <t>5.26</t>
  </si>
  <si>
    <t>אנטנה גמישה מוקטנת למכשיר נישא מותאמת לתחום תדרי העבודה של המכשיר.</t>
  </si>
  <si>
    <t>26</t>
  </si>
  <si>
    <t>5.25</t>
  </si>
  <si>
    <t>אנטנה גמישה למכשיר נישא סטנדרט מותאמת לתחום תדרי העבודה של המכשיר.</t>
  </si>
  <si>
    <t>25</t>
  </si>
  <si>
    <t>5.24</t>
  </si>
  <si>
    <r>
      <t xml:space="preserve">תפס מיק' </t>
    </r>
    <r>
      <rPr>
        <sz val="11"/>
        <color theme="1"/>
        <rFont val="Calibri"/>
        <family val="2"/>
      </rPr>
      <t>PTT</t>
    </r>
    <r>
      <rPr>
        <sz val="11"/>
        <color theme="1"/>
        <rFont val="David"/>
        <family val="2"/>
        <charset val="177"/>
      </rPr>
      <t xml:space="preserve"> לרכב.</t>
    </r>
  </si>
  <si>
    <t>24</t>
  </si>
  <si>
    <t>5.23</t>
  </si>
  <si>
    <t>תפס חגורה קפיצי למכשיר נישא סטנדרטי חיבור לסוללה, ניתנת להחלפה.</t>
  </si>
  <si>
    <t>23</t>
  </si>
  <si>
    <t>5.22</t>
  </si>
  <si>
    <r>
      <t xml:space="preserve">סוללה מקורית </t>
    </r>
    <r>
      <rPr>
        <sz val="11"/>
        <color theme="1"/>
        <rFont val="Calibri"/>
        <family val="2"/>
      </rPr>
      <t>Lion</t>
    </r>
    <r>
      <rPr>
        <sz val="11"/>
        <color theme="1"/>
        <rFont val="David"/>
        <family val="2"/>
        <charset val="177"/>
      </rPr>
      <t xml:space="preserve"> למכשיר נישא קיבול מוגבר.</t>
    </r>
  </si>
  <si>
    <t>22</t>
  </si>
  <si>
    <t>5.21</t>
  </si>
  <si>
    <r>
      <t xml:space="preserve">סוללה מקורית </t>
    </r>
    <r>
      <rPr>
        <sz val="11"/>
        <color theme="1"/>
        <rFont val="Calibri"/>
        <family val="2"/>
      </rPr>
      <t>Lion</t>
    </r>
    <r>
      <rPr>
        <sz val="11"/>
        <color theme="1"/>
        <rFont val="David"/>
        <family val="2"/>
        <charset val="177"/>
      </rPr>
      <t xml:space="preserve"> למכשיר נישא קיבול סטנדרטי.</t>
    </r>
  </si>
  <si>
    <t>21</t>
  </si>
  <si>
    <t>5.20</t>
  </si>
  <si>
    <t>נרתיק לנשיאת מכשיר קשר עשוי בד סינטטי מחוזק או לחלופין פולימר מוקשח מאפשר שליפה מהירה של מכשיר הקשר (לא סקוטש) ומאפשר חיבור לחגורה  שחיל (לא ע"י כפתורים או קליפס), אינו מסתיר תצוגה/גישה ללחצן מצוקה.</t>
  </si>
  <si>
    <t>20</t>
  </si>
  <si>
    <t>5.19</t>
  </si>
  <si>
    <r>
      <t xml:space="preserve">ערכת שמע מודולרית השראתית, </t>
    </r>
    <r>
      <rPr>
        <sz val="11"/>
        <color theme="1"/>
        <rFont val="Calibri"/>
        <family val="2"/>
      </rPr>
      <t>PTT</t>
    </r>
    <r>
      <rPr>
        <sz val="11"/>
        <color theme="1"/>
        <rFont val="David"/>
        <family val="2"/>
        <charset val="177"/>
      </rPr>
      <t xml:space="preserve"> אל חוטי.</t>
    </r>
  </si>
  <si>
    <t>19</t>
  </si>
  <si>
    <t>5.18</t>
  </si>
  <si>
    <r>
      <t xml:space="preserve">ערכת שמע מודולרית השראתית, </t>
    </r>
    <r>
      <rPr>
        <sz val="11"/>
        <color theme="1"/>
        <rFont val="Calibri"/>
        <family val="2"/>
      </rPr>
      <t>PTT</t>
    </r>
    <r>
      <rPr>
        <sz val="11"/>
        <color theme="1"/>
        <rFont val="David"/>
        <family val="2"/>
        <charset val="177"/>
      </rPr>
      <t xml:space="preserve"> חוטי.</t>
    </r>
  </si>
  <si>
    <t>18</t>
  </si>
  <si>
    <t>5.17</t>
  </si>
  <si>
    <r>
      <t xml:space="preserve">אוזניה צינורית אקוסטית (שב"כ) כולל </t>
    </r>
    <r>
      <rPr>
        <sz val="11"/>
        <color theme="1"/>
        <rFont val="Calibri"/>
        <family val="2"/>
      </rPr>
      <t>PTT</t>
    </r>
    <r>
      <rPr>
        <sz val="11"/>
        <color theme="1"/>
        <rFont val="David"/>
        <family val="2"/>
        <charset val="177"/>
      </rPr>
      <t xml:space="preserve"> תחליפי.</t>
    </r>
  </si>
  <si>
    <t>17</t>
  </si>
  <si>
    <t>5.16</t>
  </si>
  <si>
    <r>
      <t xml:space="preserve">אוזניה צינורית אקוסטית (שב"כ) כולל </t>
    </r>
    <r>
      <rPr>
        <sz val="11"/>
        <color theme="1"/>
        <rFont val="Calibri"/>
        <family val="2"/>
      </rPr>
      <t>PTT</t>
    </r>
    <r>
      <rPr>
        <sz val="11"/>
        <color theme="1"/>
        <rFont val="David"/>
        <family val="2"/>
        <charset val="177"/>
      </rPr>
      <t xml:space="preserve"> מקורי.</t>
    </r>
  </si>
  <si>
    <t>16</t>
  </si>
  <si>
    <t>5.15</t>
  </si>
  <si>
    <r>
      <t xml:space="preserve">רב מטען המאפשר הטענה של מינימום שישה מכשירים במארז אחד הפועל על מתח רשת של </t>
    </r>
    <r>
      <rPr>
        <sz val="11"/>
        <color theme="1"/>
        <rFont val="Calibri"/>
        <family val="2"/>
      </rPr>
      <t>220V AC</t>
    </r>
    <r>
      <rPr>
        <sz val="11"/>
        <color theme="1"/>
        <rFont val="David"/>
        <family val="2"/>
        <charset val="177"/>
      </rPr>
      <t>.</t>
    </r>
  </si>
  <si>
    <t>15</t>
  </si>
  <si>
    <t>5.14</t>
  </si>
  <si>
    <r>
      <t xml:space="preserve">מער"ש לרוכב אופנוע כולל </t>
    </r>
    <r>
      <rPr>
        <sz val="11"/>
        <color theme="1"/>
        <rFont val="Calibri"/>
        <family val="2"/>
      </rPr>
      <t>VOX</t>
    </r>
    <r>
      <rPr>
        <sz val="11"/>
        <color theme="1"/>
        <rFont val="David"/>
        <family val="2"/>
        <charset val="177"/>
      </rPr>
      <t>.</t>
    </r>
  </si>
  <si>
    <t>14</t>
  </si>
  <si>
    <t>5.13</t>
  </si>
  <si>
    <r>
      <t xml:space="preserve">מער"ש לרוכב אופנוע כולל </t>
    </r>
    <r>
      <rPr>
        <sz val="11"/>
        <color theme="1"/>
        <rFont val="Calibri"/>
        <family val="2"/>
      </rPr>
      <t>PTT</t>
    </r>
    <r>
      <rPr>
        <sz val="11"/>
        <color theme="1"/>
        <rFont val="David"/>
        <family val="2"/>
        <charset val="177"/>
      </rPr>
      <t>.</t>
    </r>
  </si>
  <si>
    <t>13</t>
  </si>
  <si>
    <t>5.12</t>
  </si>
  <si>
    <r>
      <t xml:space="preserve">מער"ש ללוחם/מפקד כולל </t>
    </r>
    <r>
      <rPr>
        <sz val="11"/>
        <color theme="1"/>
        <rFont val="Calibri"/>
        <family val="2"/>
      </rPr>
      <t>PTT</t>
    </r>
    <r>
      <rPr>
        <sz val="11"/>
        <color theme="1"/>
        <rFont val="David"/>
        <family val="2"/>
        <charset val="177"/>
      </rPr>
      <t xml:space="preserve"> כולל סרט ראש מותאם למכשיר נייח/מוסע/ממסר.</t>
    </r>
  </si>
  <si>
    <t>12</t>
  </si>
  <si>
    <t>5.11</t>
  </si>
  <si>
    <r>
      <t xml:space="preserve">מער"ש ללוחם/מפקד כולל </t>
    </r>
    <r>
      <rPr>
        <sz val="11"/>
        <color theme="1"/>
        <rFont val="Calibri"/>
        <family val="2"/>
      </rPr>
      <t>PTT</t>
    </r>
    <r>
      <rPr>
        <sz val="11"/>
        <color theme="1"/>
        <rFont val="David"/>
        <family val="2"/>
        <charset val="177"/>
      </rPr>
      <t xml:space="preserve"> מותאם למכשיר נייח/מוסע/ממסר.</t>
    </r>
  </si>
  <si>
    <t>11</t>
  </si>
  <si>
    <t>5.10</t>
  </si>
  <si>
    <r>
      <t xml:space="preserve">מער"ש למוקדן כולל </t>
    </r>
    <r>
      <rPr>
        <sz val="11"/>
        <color theme="1"/>
        <rFont val="Calibri"/>
        <family val="2"/>
      </rPr>
      <t>PTT</t>
    </r>
    <r>
      <rPr>
        <sz val="11"/>
        <color theme="1"/>
        <rFont val="David"/>
        <family val="2"/>
        <charset val="177"/>
      </rPr>
      <t xml:space="preserve"> מותאם למכשיר </t>
    </r>
    <r>
      <rPr>
        <sz val="11"/>
        <color theme="1"/>
        <rFont val="Calibri"/>
        <family val="2"/>
      </rPr>
      <t>ROIP</t>
    </r>
    <r>
      <rPr>
        <sz val="11"/>
        <color theme="1"/>
        <rFont val="David"/>
        <family val="2"/>
        <charset val="177"/>
      </rPr>
      <t>.</t>
    </r>
  </si>
  <si>
    <t>10</t>
  </si>
  <si>
    <t>5.9</t>
  </si>
  <si>
    <r>
      <t xml:space="preserve">מער"ש למוקדן כולל </t>
    </r>
    <r>
      <rPr>
        <sz val="11"/>
        <color theme="1"/>
        <rFont val="Calibri"/>
        <family val="2"/>
      </rPr>
      <t>PTT</t>
    </r>
    <r>
      <rPr>
        <sz val="11"/>
        <color theme="1"/>
        <rFont val="David"/>
        <family val="2"/>
        <charset val="177"/>
      </rPr>
      <t xml:space="preserve"> רגל (פדל) מותאם למכשיר נייח/מוסע/ממסר.</t>
    </r>
  </si>
  <si>
    <t>9</t>
  </si>
  <si>
    <t>5.8</t>
  </si>
  <si>
    <r>
      <t xml:space="preserve">מער"ש למוקדן כולל </t>
    </r>
    <r>
      <rPr>
        <sz val="11"/>
        <color theme="1"/>
        <rFont val="Calibri"/>
        <family val="2"/>
      </rPr>
      <t>PTT</t>
    </r>
    <r>
      <rPr>
        <sz val="11"/>
        <color theme="1"/>
        <rFont val="David"/>
        <family val="2"/>
        <charset val="177"/>
      </rPr>
      <t xml:space="preserve"> מותאם למכשיר נייח/מוסע/ממסר.</t>
    </r>
  </si>
  <si>
    <t>8</t>
  </si>
  <si>
    <t>5.7</t>
  </si>
  <si>
    <r>
      <t xml:space="preserve">מיק/רמק' כולל </t>
    </r>
    <r>
      <rPr>
        <sz val="11"/>
        <color theme="1"/>
        <rFont val="Calibri"/>
        <family val="2"/>
      </rPr>
      <t>PTT</t>
    </r>
    <r>
      <rPr>
        <sz val="11"/>
        <color theme="1"/>
        <rFont val="David"/>
        <family val="2"/>
        <charset val="177"/>
      </rPr>
      <t xml:space="preserve"> המתחבר למכשיר הנייח/מוסע ממסר כולל מקלדת.</t>
    </r>
  </si>
  <si>
    <t>7</t>
  </si>
  <si>
    <t>5.6</t>
  </si>
  <si>
    <r>
      <t xml:space="preserve">מיק' שולחני כולל </t>
    </r>
    <r>
      <rPr>
        <sz val="11"/>
        <color theme="1"/>
        <rFont val="Calibri"/>
        <family val="2"/>
      </rPr>
      <t>PTT</t>
    </r>
    <r>
      <rPr>
        <sz val="11"/>
        <color theme="1"/>
        <rFont val="David"/>
        <family val="2"/>
        <charset val="177"/>
      </rPr>
      <t xml:space="preserve"> המחבר למכשיר הנייח/נייד/ממסר.</t>
    </r>
  </si>
  <si>
    <t>6</t>
  </si>
  <si>
    <t>5.5</t>
  </si>
  <si>
    <r>
      <t xml:space="preserve">מיק' כולל </t>
    </r>
    <r>
      <rPr>
        <sz val="11"/>
        <color theme="1"/>
        <rFont val="Calibri"/>
        <family val="2"/>
      </rPr>
      <t>PTT</t>
    </r>
    <r>
      <rPr>
        <sz val="11"/>
        <color theme="1"/>
        <rFont val="David"/>
        <family val="2"/>
        <charset val="177"/>
      </rPr>
      <t xml:space="preserve"> המתחבר למכשיר הנייח/נייד ממסר.</t>
    </r>
  </si>
  <si>
    <t>5</t>
  </si>
  <si>
    <t>5.4</t>
  </si>
  <si>
    <r>
      <t xml:space="preserve">מיק/רמק' כולל </t>
    </r>
    <r>
      <rPr>
        <sz val="11"/>
        <color theme="1"/>
        <rFont val="Calibri"/>
        <family val="2"/>
      </rPr>
      <t>PTT</t>
    </r>
    <r>
      <rPr>
        <sz val="11"/>
        <color theme="1"/>
        <rFont val="David"/>
        <family val="2"/>
        <charset val="177"/>
      </rPr>
      <t xml:space="preserve"> המתחבר למכשיר הנישא המוצע כולל מקלדת.</t>
    </r>
  </si>
  <si>
    <t>4</t>
  </si>
  <si>
    <t>5.3</t>
  </si>
  <si>
    <r>
      <t xml:space="preserve">מיק/רמק' כולל </t>
    </r>
    <r>
      <rPr>
        <sz val="11"/>
        <color theme="1"/>
        <rFont val="Calibri"/>
        <family val="2"/>
      </rPr>
      <t>PTT</t>
    </r>
    <r>
      <rPr>
        <sz val="11"/>
        <color theme="1"/>
        <rFont val="David"/>
        <family val="2"/>
        <charset val="177"/>
      </rPr>
      <t xml:space="preserve"> המתחבר למכשיר הנישא המוצע כולל </t>
    </r>
    <r>
      <rPr>
        <sz val="11"/>
        <color theme="1"/>
        <rFont val="Calibri"/>
        <family val="2"/>
      </rPr>
      <t>GPS</t>
    </r>
    <r>
      <rPr>
        <sz val="11"/>
        <color theme="1"/>
        <rFont val="David"/>
        <family val="2"/>
        <charset val="177"/>
      </rPr>
      <t>.</t>
    </r>
  </si>
  <si>
    <t>3</t>
  </si>
  <si>
    <t>5.2</t>
  </si>
  <si>
    <r>
      <t xml:space="preserve">מיק/רמק' כולל </t>
    </r>
    <r>
      <rPr>
        <sz val="11"/>
        <color theme="1"/>
        <rFont val="Calibri"/>
        <family val="2"/>
      </rPr>
      <t>PTT</t>
    </r>
    <r>
      <rPr>
        <sz val="11"/>
        <color theme="1"/>
        <rFont val="David"/>
        <family val="2"/>
        <charset val="177"/>
      </rPr>
      <t xml:space="preserve"> המתחבר למכשיר ה POC המוצע .</t>
    </r>
  </si>
  <si>
    <t>2</t>
  </si>
  <si>
    <t>5.1</t>
  </si>
  <si>
    <r>
      <t xml:space="preserve">מיק/רמק' כולל </t>
    </r>
    <r>
      <rPr>
        <sz val="11"/>
        <color theme="1"/>
        <rFont val="Calibri"/>
        <family val="2"/>
      </rPr>
      <t>PTT</t>
    </r>
    <r>
      <rPr>
        <sz val="11"/>
        <color theme="1"/>
        <rFont val="David"/>
        <family val="2"/>
        <charset val="177"/>
      </rPr>
      <t xml:space="preserve"> המתחבר למכשירים הנישאים המוצעים .</t>
    </r>
  </si>
  <si>
    <t>1</t>
  </si>
  <si>
    <t>סה"כ (ימולא ע"י המזמין)</t>
  </si>
  <si>
    <t xml:space="preserve">מחיר יח' מוצע </t>
  </si>
  <si>
    <t>סעיף 5.4 - אביזרים</t>
  </si>
  <si>
    <t>סה"כ לסעיף 5.3 לצרכי חישוב עלות התחזוקה (רכש בלבד - סעיפים 1,3,5,6,10)</t>
  </si>
  <si>
    <t>סה"כ לסעיף 5.3</t>
  </si>
  <si>
    <t>קומפ' (רכש)</t>
  </si>
  <si>
    <r>
      <t xml:space="preserve">שרת </t>
    </r>
    <r>
      <rPr>
        <sz val="12"/>
        <color rgb="FF000000"/>
        <rFont val="Arial"/>
        <family val="2"/>
      </rPr>
      <t>POC</t>
    </r>
    <r>
      <rPr>
        <sz val="12"/>
        <color rgb="FF000000"/>
        <rFont val="David"/>
        <family val="2"/>
        <charset val="177"/>
      </rPr>
      <t xml:space="preserve"> </t>
    </r>
    <r>
      <rPr>
        <sz val="12"/>
        <color rgb="FF000000"/>
        <rFont val="Arial"/>
        <family val="2"/>
      </rPr>
      <t>OFF/ON PREMISE</t>
    </r>
  </si>
  <si>
    <t>יחידה לחודש</t>
  </si>
  <si>
    <r>
      <t xml:space="preserve">השכרה של מכשיר </t>
    </r>
    <r>
      <rPr>
        <sz val="12"/>
        <color rgb="FF000000"/>
        <rFont val="Arial"/>
        <family val="2"/>
      </rPr>
      <t>POC</t>
    </r>
    <r>
      <rPr>
        <sz val="12"/>
        <color rgb="FF000000"/>
        <rFont val="David"/>
        <family val="2"/>
        <charset val="177"/>
      </rPr>
      <t xml:space="preserve"> (זהה למפרט) כולל סים ואפליקציה – תצורת קבוצות בהתאם לדרישת המזמין</t>
    </r>
  </si>
  <si>
    <t>מסלול השכרת מכשיר</t>
  </si>
  <si>
    <r>
      <t xml:space="preserve">השכרה של מכשיר </t>
    </r>
    <r>
      <rPr>
        <sz val="12"/>
        <color rgb="FF000000"/>
        <rFont val="Arial"/>
        <family val="2"/>
      </rPr>
      <t>POC</t>
    </r>
    <r>
      <rPr>
        <sz val="12"/>
        <color rgb="FF000000"/>
        <rFont val="David"/>
        <family val="2"/>
        <charset val="177"/>
      </rPr>
      <t xml:space="preserve"> מצומצם יכולות (זהה למפרט) כולל סים ואפליקציה– תצורת קבוצות בהתאם לדרישת המזמין</t>
    </r>
  </si>
  <si>
    <r>
      <t xml:space="preserve">סים כולל חבילת גלישה עבור מכשיר </t>
    </r>
    <r>
      <rPr>
        <sz val="12"/>
        <color rgb="FF000000"/>
        <rFont val="Arial"/>
        <family val="2"/>
      </rPr>
      <t>POC</t>
    </r>
  </si>
  <si>
    <r>
      <t xml:space="preserve">מכשיר </t>
    </r>
    <r>
      <rPr>
        <sz val="12"/>
        <color rgb="FF000000"/>
        <rFont val="Arial"/>
        <family val="2"/>
      </rPr>
      <t>POC</t>
    </r>
  </si>
  <si>
    <r>
      <t xml:space="preserve">מכשיר </t>
    </r>
    <r>
      <rPr>
        <sz val="12"/>
        <color rgb="FF000000"/>
        <rFont val="Arial"/>
        <family val="2"/>
      </rPr>
      <t>POC</t>
    </r>
    <r>
      <rPr>
        <sz val="12"/>
        <color rgb="FF000000"/>
        <rFont val="David"/>
        <family val="2"/>
        <charset val="177"/>
      </rPr>
      <t xml:space="preserve"> מצומצם יכולות</t>
    </r>
  </si>
  <si>
    <t>מסלול רכש מכשיר</t>
  </si>
  <si>
    <r>
      <t xml:space="preserve">יישום </t>
    </r>
    <r>
      <rPr>
        <sz val="12"/>
        <color rgb="FF000000"/>
        <rFont val="Arial"/>
        <family val="2"/>
      </rPr>
      <t>POC</t>
    </r>
  </si>
  <si>
    <r>
      <t xml:space="preserve">יחידת </t>
    </r>
    <r>
      <rPr>
        <sz val="12"/>
        <color rgb="FF000000"/>
        <rFont val="Arial"/>
        <family val="2"/>
      </rPr>
      <t xml:space="preserve">POC </t>
    </r>
    <r>
      <rPr>
        <sz val="12"/>
        <color rgb="FF000000"/>
        <rFont val="David"/>
        <family val="2"/>
        <charset val="177"/>
      </rPr>
      <t>מוסעת</t>
    </r>
  </si>
  <si>
    <r>
      <t xml:space="preserve">מערכת ניהול </t>
    </r>
    <r>
      <rPr>
        <sz val="12"/>
        <color rgb="FF000000"/>
        <rFont val="Arial"/>
        <family val="2"/>
      </rPr>
      <t>POC</t>
    </r>
  </si>
  <si>
    <r>
      <t xml:space="preserve">גשר רדיו </t>
    </r>
    <r>
      <rPr>
        <sz val="12"/>
        <color rgb="FF000000"/>
        <rFont val="Arial"/>
        <family val="2"/>
      </rPr>
      <t>ROIP</t>
    </r>
    <r>
      <rPr>
        <sz val="12"/>
        <color rgb="FF000000"/>
        <rFont val="David"/>
        <family val="2"/>
        <charset val="177"/>
      </rPr>
      <t>/</t>
    </r>
    <r>
      <rPr>
        <sz val="12"/>
        <color rgb="FF000000"/>
        <rFont val="Arial"/>
        <family val="2"/>
      </rPr>
      <t>POC</t>
    </r>
  </si>
  <si>
    <t xml:space="preserve">סעיף 5.3 -POC  (Ptt Over Cellular) </t>
  </si>
  <si>
    <t>סה"כ לסעיף 5.2 לאחר הנחה</t>
  </si>
  <si>
    <t>סה"כ לסעיף 5.2</t>
  </si>
  <si>
    <t>ממסר דיגיטלי</t>
  </si>
  <si>
    <r>
      <t xml:space="preserve">מכשיר קשר נייח </t>
    </r>
    <r>
      <rPr>
        <sz val="12"/>
        <color rgb="FF000000"/>
        <rFont val="Arial"/>
        <family val="2"/>
      </rPr>
      <t>DMR</t>
    </r>
  </si>
  <si>
    <r>
      <t xml:space="preserve">מכשיר קשר נייד </t>
    </r>
    <r>
      <rPr>
        <sz val="12"/>
        <color rgb="FF000000"/>
        <rFont val="Arial"/>
        <family val="2"/>
      </rPr>
      <t>DMR</t>
    </r>
  </si>
  <si>
    <r>
      <t xml:space="preserve">מכשיר קשר נישא </t>
    </r>
    <r>
      <rPr>
        <sz val="12"/>
        <color rgb="FF000000"/>
        <rFont val="Arial"/>
        <family val="2"/>
      </rPr>
      <t>DMR</t>
    </r>
  </si>
  <si>
    <t>סעיף 5.2 - קשר דיגיטאלי DMR</t>
  </si>
  <si>
    <t>סה"כ לסעיף 5.1 לאחר הנחה</t>
  </si>
  <si>
    <t>סה"כ לסעיף 5.1</t>
  </si>
  <si>
    <t> 2.3</t>
  </si>
  <si>
    <t>ממסר אנלוגי</t>
  </si>
  <si>
    <t>מכשיר קשר נייח אנלוגי</t>
  </si>
  <si>
    <t> 2.2</t>
  </si>
  <si>
    <t>מכשיר קשר נייד אנלוגי</t>
  </si>
  <si>
    <t>מכשיר קשר נישא אנלוגי</t>
  </si>
  <si>
    <t>סעיף 5.1 - קשר אנלוגי</t>
  </si>
  <si>
    <t>מכרז לאספקת, התקנת ותחזוקת מערכות אלחוט - טופס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</si>
</sst>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 #,##0;[Red]&quot;₪&quot;\ \-#,##0"/>
  </numFmts>
  <fonts count="19" x14ac:knownFonts="1">
    <font>
      <sz val="11"/>
      <color theme="1"/>
      <name val="Arial"/>
      <family val="2"/>
      <charset val="177"/>
      <scheme val="minor"/>
    </font>
    <font>
      <b/>
      <sz val="18"/>
      <color rgb="FF000000"/>
      <name val="David"/>
      <family val="2"/>
      <charset val="177"/>
    </font>
    <font>
      <b/>
      <sz val="16"/>
      <color rgb="FF000000"/>
      <name val="David"/>
      <family val="2"/>
      <charset val="177"/>
    </font>
    <font>
      <sz val="11"/>
      <color theme="1"/>
      <name val="Calibri"/>
      <family val="2"/>
    </font>
    <font>
      <sz val="14"/>
      <color rgb="FF000000"/>
      <name val="David"/>
      <family val="2"/>
      <charset val="177"/>
    </font>
    <font>
      <b/>
      <sz val="14"/>
      <color rgb="FF000000"/>
      <name val="David"/>
      <family val="2"/>
      <charset val="177"/>
    </font>
    <font>
      <sz val="12"/>
      <color rgb="FF000000"/>
      <name val="Arial"/>
      <family val="2"/>
    </font>
    <font>
      <sz val="14"/>
      <color rgb="FF000000"/>
      <name val="David"/>
      <family val="2"/>
    </font>
    <font>
      <sz val="12"/>
      <color rgb="FF000000"/>
      <name val="David"/>
      <family val="2"/>
    </font>
    <font>
      <sz val="12"/>
      <color rgb="FF000000"/>
      <name val="David"/>
      <family val="2"/>
      <charset val="177"/>
    </font>
    <font>
      <b/>
      <sz val="12"/>
      <color rgb="FF000000"/>
      <name val="David"/>
      <family val="2"/>
      <charset val="177"/>
    </font>
    <font>
      <sz val="10"/>
      <color rgb="FF000000"/>
      <name val="David"/>
      <family val="2"/>
      <charset val="177"/>
    </font>
    <font>
      <b/>
      <sz val="12"/>
      <color theme="1"/>
      <name val="David"/>
      <family val="2"/>
      <charset val="177"/>
    </font>
    <font>
      <b/>
      <sz val="20"/>
      <color rgb="FF000000"/>
      <name val="David"/>
      <family val="2"/>
      <charset val="177"/>
    </font>
    <font>
      <b/>
      <u/>
      <sz val="12"/>
      <color rgb="FF000000"/>
      <name val="David"/>
      <family val="2"/>
    </font>
    <font>
      <sz val="11"/>
      <color theme="1"/>
      <name val="David"/>
      <family val="2"/>
      <charset val="177"/>
    </font>
    <font>
      <sz val="20"/>
      <color rgb="FF000000"/>
      <name val="David"/>
      <family val="2"/>
    </font>
    <font>
      <sz val="14"/>
      <color theme="1"/>
      <name val="Calibri"/>
      <family val="2"/>
    </font>
    <font>
      <b/>
      <u/>
      <sz val="12"/>
      <color theme="1"/>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46">
    <border>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1">
    <xf numFmtId="0" fontId="0" fillId="0" borderId="0"/>
  </cellStyleXfs>
  <cellXfs count="159">
    <xf numFmtId="0" fontId="0" fillId="0" borderId="0" xfId="0"/>
    <xf numFmtId="0" fontId="3" fillId="0" borderId="0" xfId="0" applyFont="1" applyAlignment="1">
      <alignment vertical="center"/>
    </xf>
    <xf numFmtId="0" fontId="6" fillId="0" borderId="10" xfId="0" applyFont="1" applyBorder="1" applyAlignment="1">
      <alignment horizontal="left" vertical="center" readingOrder="1"/>
    </xf>
    <xf numFmtId="9" fontId="7" fillId="2" borderId="5" xfId="0" applyNumberFormat="1" applyFont="1" applyFill="1" applyBorder="1" applyAlignment="1">
      <alignment horizontal="center" vertical="center" readingOrder="1"/>
    </xf>
    <xf numFmtId="0" fontId="7" fillId="0" borderId="5" xfId="0" applyFont="1" applyBorder="1" applyAlignment="1">
      <alignment horizontal="center" vertical="center" readingOrder="1"/>
    </xf>
    <xf numFmtId="0" fontId="5" fillId="0" borderId="11" xfId="0" applyFont="1" applyBorder="1" applyAlignment="1">
      <alignment horizontal="center" vertical="center" wrapText="1" readingOrder="2"/>
    </xf>
    <xf numFmtId="0" fontId="8" fillId="0" borderId="12" xfId="0" applyFont="1" applyBorder="1" applyAlignment="1">
      <alignment horizontal="center" vertical="center" readingOrder="1"/>
    </xf>
    <xf numFmtId="0" fontId="9" fillId="0" borderId="13" xfId="0" applyFont="1" applyBorder="1" applyAlignment="1">
      <alignment horizontal="right" vertical="center" wrapText="1" readingOrder="2"/>
    </xf>
    <xf numFmtId="9" fontId="7" fillId="2" borderId="14" xfId="0" applyNumberFormat="1" applyFont="1" applyFill="1" applyBorder="1" applyAlignment="1">
      <alignment horizontal="center" vertical="center" readingOrder="1"/>
    </xf>
    <xf numFmtId="0" fontId="5" fillId="0" borderId="14" xfId="0" applyFont="1" applyBorder="1" applyAlignment="1">
      <alignment horizontal="center" vertical="center" readingOrder="1"/>
    </xf>
    <xf numFmtId="0" fontId="5" fillId="0" borderId="14" xfId="0" applyFont="1" applyBorder="1" applyAlignment="1">
      <alignment horizontal="center" vertical="center" wrapText="1" readingOrder="2"/>
    </xf>
    <xf numFmtId="0" fontId="8" fillId="0" borderId="15" xfId="0" applyFont="1" applyBorder="1" applyAlignment="1">
      <alignment horizontal="center" vertical="center" readingOrder="1"/>
    </xf>
    <xf numFmtId="0" fontId="6" fillId="0" borderId="13" xfId="0" applyFont="1" applyBorder="1" applyAlignment="1">
      <alignment horizontal="left" vertical="center" readingOrder="1"/>
    </xf>
    <xf numFmtId="0" fontId="7" fillId="0" borderId="14" xfId="0" applyFont="1" applyBorder="1" applyAlignment="1">
      <alignment horizontal="center" vertical="center" readingOrder="1"/>
    </xf>
    <xf numFmtId="0" fontId="5" fillId="0" borderId="14" xfId="0" applyFont="1" applyBorder="1" applyAlignment="1">
      <alignment horizontal="center" vertical="center" readingOrder="2"/>
    </xf>
    <xf numFmtId="9" fontId="5" fillId="0" borderId="14" xfId="0" applyNumberFormat="1" applyFont="1" applyBorder="1" applyAlignment="1">
      <alignment horizontal="center" vertical="center" readingOrder="1"/>
    </xf>
    <xf numFmtId="0" fontId="6" fillId="0" borderId="16" xfId="0" applyFont="1" applyBorder="1" applyAlignment="1">
      <alignment horizontal="left" vertical="center" readingOrder="1"/>
    </xf>
    <xf numFmtId="9" fontId="7" fillId="2" borderId="17" xfId="0" applyNumberFormat="1" applyFont="1" applyFill="1" applyBorder="1" applyAlignment="1">
      <alignment horizontal="center" vertical="center" readingOrder="1"/>
    </xf>
    <xf numFmtId="0" fontId="7" fillId="0" borderId="17" xfId="0" applyFont="1" applyBorder="1" applyAlignment="1">
      <alignment horizontal="center" vertical="center" readingOrder="1"/>
    </xf>
    <xf numFmtId="0" fontId="5" fillId="0" borderId="17" xfId="0" applyFont="1" applyBorder="1" applyAlignment="1">
      <alignment horizontal="center" vertical="center" readingOrder="2"/>
    </xf>
    <xf numFmtId="0" fontId="8" fillId="0" borderId="18" xfId="0" applyFont="1" applyBorder="1" applyAlignment="1">
      <alignment horizontal="center" vertical="center" readingOrder="1"/>
    </xf>
    <xf numFmtId="0" fontId="10" fillId="0" borderId="1" xfId="0" applyFont="1" applyBorder="1" applyAlignment="1">
      <alignment horizontal="center" vertical="center" wrapText="1" readingOrder="2"/>
    </xf>
    <xf numFmtId="0" fontId="10" fillId="0" borderId="2" xfId="0" applyFont="1" applyBorder="1" applyAlignment="1">
      <alignment horizontal="center" vertical="center" wrapText="1" readingOrder="2"/>
    </xf>
    <xf numFmtId="0" fontId="10" fillId="0" borderId="3" xfId="0" applyFont="1" applyBorder="1" applyAlignment="1">
      <alignment horizontal="center" vertical="center" wrapText="1" readingOrder="2"/>
    </xf>
    <xf numFmtId="0" fontId="3" fillId="0" borderId="0" xfId="0" applyFont="1" applyAlignment="1">
      <alignment vertical="center" wrapText="1"/>
    </xf>
    <xf numFmtId="1" fontId="13" fillId="0" borderId="22" xfId="0" applyNumberFormat="1" applyFont="1" applyFill="1" applyBorder="1" applyAlignment="1">
      <alignment horizontal="center" vertical="center" wrapText="1" readingOrder="2"/>
    </xf>
    <xf numFmtId="0" fontId="5" fillId="0" borderId="0" xfId="0" applyFont="1" applyFill="1" applyBorder="1" applyAlignment="1">
      <alignment horizontal="center" vertical="center" wrapText="1" readingOrder="2"/>
    </xf>
    <xf numFmtId="0" fontId="3" fillId="0" borderId="0" xfId="0" applyFont="1" applyBorder="1" applyAlignment="1">
      <alignment vertical="center" wrapText="1"/>
    </xf>
    <xf numFmtId="1" fontId="2" fillId="0" borderId="23" xfId="0" applyNumberFormat="1" applyFont="1" applyFill="1" applyBorder="1" applyAlignment="1">
      <alignment horizontal="center" vertical="center" wrapText="1" readingOrder="2"/>
    </xf>
    <xf numFmtId="9" fontId="2" fillId="2" borderId="25" xfId="0" applyNumberFormat="1" applyFont="1" applyFill="1" applyBorder="1" applyAlignment="1">
      <alignment horizontal="center" vertical="center" wrapText="1" readingOrder="2"/>
    </xf>
    <xf numFmtId="0" fontId="4" fillId="0" borderId="4"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9" fillId="0" borderId="5" xfId="0" applyFont="1" applyBorder="1" applyAlignment="1">
      <alignment horizontal="center" vertical="center" wrapText="1" readingOrder="2"/>
    </xf>
    <xf numFmtId="0" fontId="9" fillId="0" borderId="11" xfId="0" applyFont="1" applyBorder="1" applyAlignment="1">
      <alignment horizontal="center" vertical="center" wrapText="1" readingOrder="2"/>
    </xf>
    <xf numFmtId="0" fontId="9" fillId="0" borderId="12" xfId="0" applyFont="1" applyBorder="1" applyAlignment="1">
      <alignment horizontal="center" vertical="center" wrapText="1" readingOrder="2"/>
    </xf>
    <xf numFmtId="0" fontId="4" fillId="0" borderId="13" xfId="0" applyFont="1" applyBorder="1" applyAlignment="1">
      <alignment horizontal="center" vertical="center" wrapText="1" readingOrder="2"/>
    </xf>
    <xf numFmtId="0" fontId="4" fillId="0" borderId="14" xfId="0" applyFont="1" applyBorder="1" applyAlignment="1">
      <alignment horizontal="center" vertical="center" wrapText="1" readingOrder="2"/>
    </xf>
    <xf numFmtId="0" fontId="9" fillId="0" borderId="14" xfId="0" applyFont="1" applyBorder="1" applyAlignment="1">
      <alignment horizontal="center" vertical="center" wrapText="1" readingOrder="2"/>
    </xf>
    <xf numFmtId="0" fontId="9" fillId="0" borderId="15" xfId="0" applyFont="1" applyBorder="1" applyAlignment="1">
      <alignment horizontal="center" vertical="center" wrapText="1" readingOrder="2"/>
    </xf>
    <xf numFmtId="0" fontId="9" fillId="0" borderId="13" xfId="0" applyFont="1" applyBorder="1" applyAlignment="1">
      <alignment horizontal="center" vertical="center" wrapText="1" readingOrder="2"/>
    </xf>
    <xf numFmtId="49" fontId="9" fillId="0" borderId="14" xfId="0" applyNumberFormat="1" applyFont="1" applyBorder="1" applyAlignment="1">
      <alignment horizontal="center" vertical="center" wrapText="1" readingOrder="2"/>
    </xf>
    <xf numFmtId="0" fontId="9" fillId="0" borderId="16" xfId="0" applyFont="1" applyBorder="1" applyAlignment="1">
      <alignment horizontal="center" vertical="center" wrapText="1" readingOrder="2"/>
    </xf>
    <xf numFmtId="49" fontId="9" fillId="0" borderId="17" xfId="0" applyNumberFormat="1" applyFont="1" applyBorder="1" applyAlignment="1">
      <alignment horizontal="center" vertical="center" wrapText="1" readingOrder="2"/>
    </xf>
    <xf numFmtId="0" fontId="9" fillId="0" borderId="17" xfId="0" applyFont="1" applyBorder="1" applyAlignment="1">
      <alignment horizontal="center" vertical="center" wrapText="1" readingOrder="2"/>
    </xf>
    <xf numFmtId="0" fontId="9" fillId="0" borderId="18" xfId="0"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5" fillId="0" borderId="2" xfId="0" applyFont="1" applyBorder="1" applyAlignment="1">
      <alignment horizontal="center" vertical="center" wrapText="1" readingOrder="2"/>
    </xf>
    <xf numFmtId="0" fontId="5" fillId="0" borderId="3" xfId="0" applyFont="1" applyBorder="1" applyAlignment="1">
      <alignment horizontal="center" vertical="center" wrapText="1" readingOrder="2"/>
    </xf>
    <xf numFmtId="0" fontId="13" fillId="0" borderId="22" xfId="0" applyFont="1" applyFill="1" applyBorder="1" applyAlignment="1">
      <alignment horizontal="center" vertical="center" wrapText="1" readingOrder="2"/>
    </xf>
    <xf numFmtId="0" fontId="5" fillId="0" borderId="29" xfId="0" applyFont="1" applyBorder="1" applyAlignment="1">
      <alignment horizontal="center" vertical="center" wrapText="1" readingOrder="2"/>
    </xf>
    <xf numFmtId="0" fontId="5" fillId="0" borderId="30" xfId="0" applyFont="1" applyBorder="1" applyAlignment="1">
      <alignment horizontal="center" vertical="center" wrapText="1" readingOrder="2"/>
    </xf>
    <xf numFmtId="9" fontId="4" fillId="2" borderId="30" xfId="0" applyNumberFormat="1" applyFont="1" applyFill="1" applyBorder="1" applyAlignment="1">
      <alignment horizontal="center" vertical="center" wrapText="1" readingOrder="2"/>
    </xf>
    <xf numFmtId="0" fontId="9" fillId="0" borderId="30" xfId="0" applyFont="1" applyBorder="1" applyAlignment="1">
      <alignment horizontal="center" vertical="center" wrapText="1" readingOrder="2"/>
    </xf>
    <xf numFmtId="0" fontId="9" fillId="0" borderId="31" xfId="0" applyFont="1" applyBorder="1" applyAlignment="1">
      <alignment horizontal="center" vertical="center" wrapText="1" readingOrder="2"/>
    </xf>
    <xf numFmtId="0" fontId="9" fillId="0" borderId="32" xfId="0" applyFont="1" applyBorder="1" applyAlignment="1">
      <alignment horizontal="center" vertical="center" wrapText="1" readingOrder="2"/>
    </xf>
    <xf numFmtId="0" fontId="7" fillId="0" borderId="10" xfId="0" applyFont="1" applyBorder="1" applyAlignment="1">
      <alignment horizontal="center" vertical="center" wrapText="1" readingOrder="2"/>
    </xf>
    <xf numFmtId="0" fontId="7" fillId="0" borderId="11" xfId="0" applyFont="1" applyBorder="1" applyAlignment="1">
      <alignment horizontal="center" vertical="center" wrapText="1" readingOrder="2"/>
    </xf>
    <xf numFmtId="0" fontId="15" fillId="0" borderId="11" xfId="0" applyFont="1" applyBorder="1" applyAlignment="1">
      <alignment horizontal="justify" vertical="center" wrapText="1" readingOrder="2"/>
    </xf>
    <xf numFmtId="0" fontId="7" fillId="0" borderId="13" xfId="0" applyFont="1" applyBorder="1" applyAlignment="1">
      <alignment horizontal="center" vertical="center" wrapText="1" readingOrder="2"/>
    </xf>
    <xf numFmtId="0" fontId="7" fillId="0" borderId="14" xfId="0" applyFont="1" applyBorder="1" applyAlignment="1">
      <alignment horizontal="center" vertical="center" wrapText="1" readingOrder="2"/>
    </xf>
    <xf numFmtId="0" fontId="15" fillId="0" borderId="14" xfId="0" applyFont="1" applyBorder="1" applyAlignment="1">
      <alignment horizontal="justify" vertical="center" wrapText="1" readingOrder="2"/>
    </xf>
    <xf numFmtId="0" fontId="6" fillId="0" borderId="15" xfId="0" applyFont="1" applyBorder="1" applyAlignment="1">
      <alignment horizontal="center" vertical="center" wrapText="1" readingOrder="2"/>
    </xf>
    <xf numFmtId="0" fontId="7" fillId="0" borderId="7" xfId="0" applyFont="1" applyBorder="1" applyAlignment="1">
      <alignment horizontal="center" vertical="center" wrapText="1" readingOrder="2"/>
    </xf>
    <xf numFmtId="0" fontId="7" fillId="0" borderId="8" xfId="0" applyFont="1" applyBorder="1" applyAlignment="1">
      <alignment horizontal="center" vertical="center" wrapText="1" readingOrder="2"/>
    </xf>
    <xf numFmtId="0" fontId="9" fillId="0" borderId="8" xfId="0" applyFont="1" applyBorder="1" applyAlignment="1">
      <alignment horizontal="center" vertical="center" wrapText="1" readingOrder="2"/>
    </xf>
    <xf numFmtId="0" fontId="15" fillId="0" borderId="8" xfId="0" applyFont="1" applyBorder="1" applyAlignment="1">
      <alignment horizontal="justify" vertical="center" wrapText="1" readingOrder="2"/>
    </xf>
    <xf numFmtId="0" fontId="9" fillId="0" borderId="9" xfId="0" applyFont="1" applyBorder="1" applyAlignment="1">
      <alignment horizontal="center" vertical="center" wrapText="1" readingOrder="2"/>
    </xf>
    <xf numFmtId="0" fontId="5" fillId="0" borderId="35" xfId="0"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4" fillId="0" borderId="10" xfId="0" applyFont="1" applyBorder="1" applyAlignment="1">
      <alignment horizontal="center" vertical="center" wrapText="1" readingOrder="2"/>
    </xf>
    <xf numFmtId="0" fontId="4" fillId="2" borderId="11" xfId="0" applyFont="1" applyFill="1" applyBorder="1" applyAlignment="1">
      <alignment horizontal="center" vertical="center" wrapText="1" readingOrder="2"/>
    </xf>
    <xf numFmtId="0" fontId="4" fillId="0" borderId="11" xfId="0" applyFont="1" applyBorder="1" applyAlignment="1">
      <alignment horizontal="center" vertical="center" wrapText="1" readingOrder="2"/>
    </xf>
    <xf numFmtId="49" fontId="9" fillId="0" borderId="11" xfId="0" applyNumberFormat="1" applyFont="1" applyBorder="1" applyAlignment="1">
      <alignment horizontal="center" vertical="center" wrapText="1" readingOrder="2"/>
    </xf>
    <xf numFmtId="0" fontId="15" fillId="0" borderId="11" xfId="0" applyFont="1" applyBorder="1" applyAlignment="1">
      <alignment horizontal="center" vertical="center" wrapText="1" readingOrder="2"/>
    </xf>
    <xf numFmtId="49" fontId="9" fillId="0" borderId="12" xfId="0" applyNumberFormat="1" applyFont="1" applyBorder="1" applyAlignment="1">
      <alignment horizontal="center" vertical="center" wrapText="1" readingOrder="2"/>
    </xf>
    <xf numFmtId="0" fontId="4" fillId="2" borderId="14" xfId="0" applyFont="1" applyFill="1" applyBorder="1" applyAlignment="1">
      <alignment horizontal="center" vertical="center" wrapText="1" readingOrder="2"/>
    </xf>
    <xf numFmtId="0" fontId="15" fillId="0" borderId="14" xfId="0" applyFont="1" applyBorder="1" applyAlignment="1">
      <alignment horizontal="center" vertical="center" wrapText="1" readingOrder="2"/>
    </xf>
    <xf numFmtId="49" fontId="9" fillId="0" borderId="15" xfId="0" applyNumberFormat="1" applyFont="1" applyBorder="1" applyAlignment="1">
      <alignment horizontal="center" vertical="center" wrapText="1" readingOrder="2"/>
    </xf>
    <xf numFmtId="0" fontId="4" fillId="0" borderId="7" xfId="0" applyFont="1" applyBorder="1" applyAlignment="1">
      <alignment horizontal="center" vertical="center" wrapText="1" readingOrder="2"/>
    </xf>
    <xf numFmtId="0" fontId="4" fillId="2" borderId="8" xfId="0" applyFont="1" applyFill="1" applyBorder="1" applyAlignment="1">
      <alignment horizontal="center" vertical="center" wrapText="1" readingOrder="2"/>
    </xf>
    <xf numFmtId="0" fontId="4" fillId="0" borderId="8" xfId="0" applyFont="1" applyBorder="1" applyAlignment="1">
      <alignment horizontal="center" vertical="center" wrapText="1" readingOrder="2"/>
    </xf>
    <xf numFmtId="49" fontId="9" fillId="0" borderId="8" xfId="0" applyNumberFormat="1" applyFont="1" applyBorder="1" applyAlignment="1">
      <alignment horizontal="center" vertical="center" wrapText="1" readingOrder="2"/>
    </xf>
    <xf numFmtId="49" fontId="9" fillId="0" borderId="9" xfId="0" applyNumberFormat="1" applyFont="1" applyBorder="1" applyAlignment="1">
      <alignment horizontal="center" vertical="center" wrapText="1" readingOrder="2"/>
    </xf>
    <xf numFmtId="0" fontId="16" fillId="0" borderId="13" xfId="0" applyFont="1" applyBorder="1" applyAlignment="1">
      <alignment horizontal="center" vertical="center" wrapText="1" readingOrder="2"/>
    </xf>
    <xf numFmtId="0" fontId="16" fillId="0" borderId="14" xfId="0" applyFont="1" applyBorder="1" applyAlignment="1">
      <alignment horizontal="center" vertical="center" wrapText="1" readingOrder="2"/>
    </xf>
    <xf numFmtId="0" fontId="8" fillId="0" borderId="14" xfId="0" applyFont="1" applyBorder="1" applyAlignment="1">
      <alignment horizontal="center" vertical="center" wrapText="1" readingOrder="2"/>
    </xf>
    <xf numFmtId="0" fontId="16" fillId="0" borderId="7" xfId="0" applyFont="1" applyBorder="1" applyAlignment="1">
      <alignment horizontal="center" vertical="center" wrapText="1" readingOrder="2"/>
    </xf>
    <xf numFmtId="0" fontId="16" fillId="0" borderId="8" xfId="0" applyFont="1" applyBorder="1" applyAlignment="1">
      <alignment horizontal="center" vertical="center" wrapText="1" readingOrder="2"/>
    </xf>
    <xf numFmtId="0" fontId="8" fillId="0" borderId="8" xfId="0" applyFont="1" applyBorder="1" applyAlignment="1">
      <alignment horizontal="center" vertical="center" wrapText="1" readingOrder="2"/>
    </xf>
    <xf numFmtId="0" fontId="2" fillId="0" borderId="38" xfId="0" applyFont="1" applyFill="1" applyBorder="1" applyAlignment="1">
      <alignment horizontal="center" vertical="center" wrapText="1" readingOrder="2"/>
    </xf>
    <xf numFmtId="0" fontId="7" fillId="0" borderId="42" xfId="0" applyFont="1" applyBorder="1" applyAlignment="1">
      <alignment horizontal="center" vertical="center" wrapText="1" readingOrder="2"/>
    </xf>
    <xf numFmtId="0" fontId="7" fillId="2" borderId="31" xfId="0" applyFont="1" applyFill="1" applyBorder="1" applyAlignment="1">
      <alignment horizontal="center" vertical="center" wrapText="1" readingOrder="2"/>
    </xf>
    <xf numFmtId="0" fontId="7" fillId="0" borderId="31" xfId="0" applyFont="1" applyBorder="1" applyAlignment="1">
      <alignment horizontal="center" vertical="center" wrapText="1" readingOrder="2"/>
    </xf>
    <xf numFmtId="0" fontId="7" fillId="2" borderId="11" xfId="0" applyFont="1" applyFill="1" applyBorder="1" applyAlignment="1">
      <alignment horizontal="center" vertical="center" wrapText="1" readingOrder="2"/>
    </xf>
    <xf numFmtId="0" fontId="7" fillId="2" borderId="8" xfId="0" applyFont="1" applyFill="1" applyBorder="1" applyAlignment="1">
      <alignment horizontal="center" vertical="center" wrapText="1" readingOrder="2"/>
    </xf>
    <xf numFmtId="0" fontId="7" fillId="0" borderId="24" xfId="0" applyFont="1" applyBorder="1" applyAlignment="1">
      <alignment horizontal="center" vertical="center" wrapText="1" readingOrder="2"/>
    </xf>
    <xf numFmtId="0" fontId="7" fillId="0" borderId="26" xfId="0" applyFont="1" applyBorder="1" applyAlignment="1">
      <alignment horizontal="center" vertical="center" wrapText="1" readingOrder="2"/>
    </xf>
    <xf numFmtId="0" fontId="7" fillId="2" borderId="14" xfId="0" applyFont="1" applyFill="1" applyBorder="1" applyAlignment="1">
      <alignment horizontal="center" vertical="center" wrapText="1" readingOrder="2"/>
    </xf>
    <xf numFmtId="0" fontId="7" fillId="0" borderId="28" xfId="0" applyFont="1" applyBorder="1" applyAlignment="1">
      <alignment horizontal="center" vertical="center" wrapText="1" readingOrder="2"/>
    </xf>
    <xf numFmtId="0" fontId="7" fillId="0" borderId="4" xfId="0" applyFont="1" applyBorder="1" applyAlignment="1">
      <alignment horizontal="center" vertical="center" wrapText="1" readingOrder="2"/>
    </xf>
    <xf numFmtId="0" fontId="7" fillId="2" borderId="5" xfId="0" applyFont="1" applyFill="1" applyBorder="1" applyAlignment="1">
      <alignment horizontal="center" vertical="center" wrapText="1" readingOrder="2"/>
    </xf>
    <xf numFmtId="0" fontId="7" fillId="0" borderId="5" xfId="0" applyFont="1" applyBorder="1" applyAlignment="1">
      <alignment horizontal="center" vertical="center" wrapText="1" readingOrder="2"/>
    </xf>
    <xf numFmtId="0" fontId="9" fillId="0" borderId="6" xfId="0" applyFont="1" applyBorder="1" applyAlignment="1">
      <alignment horizontal="center" vertical="center" wrapText="1" readingOrder="2"/>
    </xf>
    <xf numFmtId="0" fontId="9" fillId="0" borderId="14" xfId="0" applyFont="1" applyFill="1" applyBorder="1" applyAlignment="1">
      <alignment horizontal="center" vertical="center" wrapText="1" readingOrder="2"/>
    </xf>
    <xf numFmtId="3" fontId="13" fillId="0" borderId="22" xfId="0" applyNumberFormat="1" applyFont="1" applyFill="1" applyBorder="1" applyAlignment="1">
      <alignment horizontal="center" vertical="center" wrapText="1" readingOrder="2"/>
    </xf>
    <xf numFmtId="3" fontId="2" fillId="0" borderId="23" xfId="0" applyNumberFormat="1" applyFont="1" applyFill="1" applyBorder="1" applyAlignment="1">
      <alignment horizontal="center" vertical="center" wrapText="1" readingOrder="2"/>
    </xf>
    <xf numFmtId="0" fontId="18" fillId="0" borderId="0" xfId="0" applyFont="1" applyAlignment="1"/>
    <xf numFmtId="0" fontId="12" fillId="3" borderId="21" xfId="0" applyFont="1" applyFill="1" applyBorder="1" applyAlignment="1">
      <alignment horizontal="right"/>
    </xf>
    <xf numFmtId="0" fontId="12" fillId="3" borderId="20" xfId="0" applyFont="1" applyFill="1" applyBorder="1" applyAlignment="1">
      <alignment horizontal="right"/>
    </xf>
    <xf numFmtId="0" fontId="12" fillId="3" borderId="19" xfId="0" applyFont="1" applyFill="1" applyBorder="1" applyAlignment="1">
      <alignment horizontal="right"/>
    </xf>
    <xf numFmtId="0" fontId="3" fillId="0" borderId="0" xfId="0" applyFont="1" applyBorder="1" applyAlignment="1">
      <alignment vertical="center" wrapText="1"/>
    </xf>
    <xf numFmtId="0" fontId="3" fillId="0" borderId="0" xfId="0" applyFont="1" applyAlignment="1">
      <alignment vertical="center" wrapText="1"/>
    </xf>
    <xf numFmtId="0" fontId="5" fillId="0" borderId="9" xfId="0" applyFont="1" applyFill="1" applyBorder="1" applyAlignment="1">
      <alignment horizontal="center" vertical="center" wrapText="1" readingOrder="2"/>
    </xf>
    <xf numFmtId="0" fontId="5" fillId="0" borderId="8" xfId="0" applyFont="1" applyFill="1" applyBorder="1" applyAlignment="1">
      <alignment horizontal="center" vertical="center" wrapText="1" readingOrder="2"/>
    </xf>
    <xf numFmtId="0" fontId="5" fillId="0" borderId="28" xfId="0" applyFont="1" applyFill="1" applyBorder="1" applyAlignment="1">
      <alignment horizontal="center" vertical="center" wrapText="1" readingOrder="2"/>
    </xf>
    <xf numFmtId="0" fontId="5" fillId="0" borderId="15" xfId="0" applyFont="1" applyFill="1" applyBorder="1" applyAlignment="1">
      <alignment horizontal="center" vertical="center" wrapText="1" readingOrder="2"/>
    </xf>
    <xf numFmtId="0" fontId="5" fillId="0" borderId="14" xfId="0" applyFont="1" applyFill="1" applyBorder="1" applyAlignment="1">
      <alignment horizontal="center" vertical="center" wrapText="1" readingOrder="2"/>
    </xf>
    <xf numFmtId="0" fontId="5" fillId="0" borderId="26" xfId="0" applyFont="1" applyFill="1" applyBorder="1" applyAlignment="1">
      <alignment horizontal="center" vertical="center" wrapText="1" readingOrder="2"/>
    </xf>
    <xf numFmtId="0" fontId="2" fillId="0" borderId="27" xfId="0" applyFont="1" applyFill="1" applyBorder="1" applyAlignment="1">
      <alignment horizontal="center" vertical="center" wrapText="1" readingOrder="2"/>
    </xf>
    <xf numFmtId="0" fontId="2" fillId="0" borderId="25" xfId="0" applyFont="1" applyFill="1" applyBorder="1" applyAlignment="1">
      <alignment horizontal="center" vertical="center" wrapText="1" readingOrder="2"/>
    </xf>
    <xf numFmtId="0" fontId="5" fillId="2" borderId="15" xfId="0" applyFont="1" applyFill="1" applyBorder="1" applyAlignment="1">
      <alignment horizontal="center" vertical="center" wrapText="1" readingOrder="2"/>
    </xf>
    <xf numFmtId="0" fontId="5" fillId="2" borderId="14" xfId="0" applyFont="1" applyFill="1" applyBorder="1" applyAlignment="1">
      <alignment horizontal="center" vertical="center" wrapText="1" readingOrder="2"/>
    </xf>
    <xf numFmtId="0" fontId="5" fillId="2" borderId="26" xfId="0" applyFont="1" applyFill="1" applyBorder="1" applyAlignment="1">
      <alignment horizontal="center" vertical="center" wrapText="1" readingOrder="2"/>
    </xf>
    <xf numFmtId="0" fontId="5" fillId="0" borderId="12" xfId="0" applyFont="1" applyFill="1" applyBorder="1" applyAlignment="1">
      <alignment horizontal="center" vertical="center" wrapText="1" readingOrder="2"/>
    </xf>
    <xf numFmtId="0" fontId="5" fillId="0" borderId="11" xfId="0" applyFont="1" applyFill="1" applyBorder="1" applyAlignment="1">
      <alignment horizontal="center" vertical="center" wrapText="1" readingOrder="2"/>
    </xf>
    <xf numFmtId="0" fontId="5" fillId="0" borderId="24" xfId="0" applyFont="1" applyFill="1" applyBorder="1" applyAlignment="1">
      <alignment horizontal="center" vertical="center" wrapText="1" readingOrder="2"/>
    </xf>
    <xf numFmtId="0" fontId="17" fillId="0" borderId="44" xfId="0" applyFont="1" applyBorder="1" applyAlignment="1">
      <alignment horizontal="center" textRotation="90" wrapText="1"/>
    </xf>
    <xf numFmtId="0" fontId="17" fillId="0" borderId="45" xfId="0" applyFont="1" applyBorder="1" applyAlignment="1">
      <alignment horizontal="center" textRotation="90" wrapText="1"/>
    </xf>
    <xf numFmtId="0" fontId="17" fillId="0" borderId="43" xfId="0" applyFont="1" applyBorder="1" applyAlignment="1">
      <alignment horizontal="center" textRotation="90" wrapText="1"/>
    </xf>
    <xf numFmtId="0" fontId="17" fillId="0" borderId="44" xfId="0" applyFont="1" applyBorder="1" applyAlignment="1">
      <alignment horizontal="center" vertical="center" textRotation="90" wrapText="1"/>
    </xf>
    <xf numFmtId="0" fontId="17" fillId="0" borderId="43" xfId="0" applyFont="1" applyBorder="1" applyAlignment="1">
      <alignment horizontal="center" vertical="center" textRotation="90" wrapText="1"/>
    </xf>
    <xf numFmtId="0" fontId="2" fillId="0" borderId="23" xfId="0" applyFont="1" applyFill="1" applyBorder="1" applyAlignment="1">
      <alignment horizontal="center" vertical="center" wrapText="1" readingOrder="2"/>
    </xf>
    <xf numFmtId="0" fontId="5" fillId="0" borderId="41" xfId="0" applyFont="1" applyFill="1" applyBorder="1" applyAlignment="1">
      <alignment horizontal="center" vertical="center" wrapText="1" readingOrder="2"/>
    </xf>
    <xf numFmtId="0" fontId="5" fillId="0" borderId="40" xfId="0" applyFont="1" applyFill="1" applyBorder="1" applyAlignment="1">
      <alignment horizontal="center" vertical="center" wrapText="1" readingOrder="2"/>
    </xf>
    <xf numFmtId="0" fontId="5" fillId="0" borderId="39" xfId="0" applyFont="1" applyFill="1" applyBorder="1" applyAlignment="1">
      <alignment horizontal="center" vertical="center" wrapText="1" readingOrder="2"/>
    </xf>
    <xf numFmtId="0" fontId="5" fillId="0" borderId="18" xfId="0" applyFont="1" applyFill="1" applyBorder="1" applyAlignment="1">
      <alignment horizontal="center" vertical="center" wrapText="1" readingOrder="2"/>
    </xf>
    <xf numFmtId="0" fontId="5" fillId="0" borderId="17" xfId="0" applyFont="1" applyFill="1" applyBorder="1" applyAlignment="1">
      <alignment horizontal="center" vertical="center" wrapText="1" readingOrder="2"/>
    </xf>
    <xf numFmtId="0" fontId="5" fillId="0" borderId="34" xfId="0" applyFont="1" applyFill="1" applyBorder="1" applyAlignment="1">
      <alignment horizontal="center" vertical="center" wrapText="1" readingOrder="2"/>
    </xf>
    <xf numFmtId="0" fontId="2" fillId="0" borderId="33" xfId="0" applyFont="1" applyFill="1" applyBorder="1" applyAlignment="1">
      <alignment horizontal="center" vertical="center" wrapText="1" readingOrder="2"/>
    </xf>
    <xf numFmtId="0" fontId="10" fillId="0" borderId="2" xfId="0" applyFont="1" applyBorder="1" applyAlignment="1">
      <alignment horizontal="center" vertical="center" wrapText="1" readingOrder="2"/>
    </xf>
    <xf numFmtId="3" fontId="7" fillId="0" borderId="17" xfId="0" applyNumberFormat="1" applyFont="1" applyBorder="1" applyAlignment="1">
      <alignment horizontal="center" vertical="center" readingOrder="1"/>
    </xf>
    <xf numFmtId="0" fontId="7" fillId="0" borderId="17" xfId="0" applyFont="1" applyBorder="1" applyAlignment="1">
      <alignment horizontal="center" vertical="center" readingOrder="1"/>
    </xf>
    <xf numFmtId="1" fontId="7" fillId="0" borderId="14" xfId="0" applyNumberFormat="1" applyFont="1" applyBorder="1" applyAlignment="1">
      <alignment horizontal="center" vertical="center" readingOrder="1"/>
    </xf>
    <xf numFmtId="0" fontId="7" fillId="0" borderId="14" xfId="0" applyFont="1" applyBorder="1" applyAlignment="1">
      <alignment horizontal="center" vertical="center" readingOrder="1"/>
    </xf>
    <xf numFmtId="0" fontId="2" fillId="0" borderId="3" xfId="0" applyFont="1" applyBorder="1" applyAlignment="1">
      <alignment horizontal="center" vertical="center" wrapText="1" readingOrder="2"/>
    </xf>
    <xf numFmtId="0" fontId="2" fillId="0" borderId="2" xfId="0" applyFont="1" applyBorder="1" applyAlignment="1">
      <alignment horizontal="center" vertical="center" wrapText="1" readingOrder="2"/>
    </xf>
    <xf numFmtId="6" fontId="1" fillId="0" borderId="2" xfId="0" applyNumberFormat="1" applyFont="1" applyBorder="1" applyAlignment="1">
      <alignment horizontal="center" vertical="center" readingOrder="1"/>
    </xf>
    <xf numFmtId="6" fontId="1" fillId="0" borderId="1" xfId="0" applyNumberFormat="1" applyFont="1" applyBorder="1" applyAlignment="1">
      <alignment horizontal="center" vertical="center" readingOrder="1"/>
    </xf>
    <xf numFmtId="1" fontId="7" fillId="0" borderId="5" xfId="0" applyNumberFormat="1" applyFont="1" applyBorder="1" applyAlignment="1">
      <alignment horizontal="center" vertical="center" readingOrder="1"/>
    </xf>
    <xf numFmtId="0" fontId="7" fillId="0" borderId="5" xfId="0" applyFont="1" applyBorder="1" applyAlignment="1">
      <alignment horizontal="center" vertical="center" readingOrder="1"/>
    </xf>
    <xf numFmtId="0" fontId="5" fillId="0" borderId="9" xfId="0" applyFont="1" applyBorder="1" applyAlignment="1">
      <alignment horizontal="center" vertical="center" wrapText="1" readingOrder="2"/>
    </xf>
    <xf numFmtId="0" fontId="5" fillId="0" borderId="8" xfId="0" applyFont="1" applyBorder="1" applyAlignment="1">
      <alignment horizontal="center" vertical="center" wrapText="1" readingOrder="2"/>
    </xf>
    <xf numFmtId="6" fontId="4" fillId="0" borderId="8" xfId="0" applyNumberFormat="1" applyFont="1" applyBorder="1" applyAlignment="1">
      <alignment horizontal="center" vertical="center" readingOrder="1"/>
    </xf>
    <xf numFmtId="6" fontId="4" fillId="0" borderId="7" xfId="0" applyNumberFormat="1" applyFont="1" applyBorder="1" applyAlignment="1">
      <alignment horizontal="center" vertical="center" readingOrder="1"/>
    </xf>
    <xf numFmtId="0" fontId="5" fillId="0" borderId="6" xfId="0" applyFont="1" applyBorder="1" applyAlignment="1">
      <alignment horizontal="center" vertical="center" wrapText="1" readingOrder="2"/>
    </xf>
    <xf numFmtId="0" fontId="5" fillId="0" borderId="5" xfId="0" applyFont="1" applyBorder="1" applyAlignment="1">
      <alignment horizontal="center" vertical="center" wrapText="1" readingOrder="2"/>
    </xf>
    <xf numFmtId="6" fontId="4" fillId="0" borderId="5" xfId="0" applyNumberFormat="1" applyFont="1" applyBorder="1" applyAlignment="1">
      <alignment horizontal="center" vertical="center" readingOrder="1"/>
    </xf>
    <xf numFmtId="6" fontId="4" fillId="0" borderId="4" xfId="0" applyNumberFormat="1" applyFont="1" applyBorder="1" applyAlignment="1">
      <alignment horizontal="center" vertical="center"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53"/>
  <sheetViews>
    <sheetView rightToLeft="1" tabSelected="1" topLeftCell="A100" workbookViewId="0">
      <selection activeCell="F5" sqref="F5"/>
    </sheetView>
  </sheetViews>
  <sheetFormatPr defaultRowHeight="14.25" x14ac:dyDescent="0.2"/>
  <cols>
    <col min="1" max="1" width="3" customWidth="1"/>
    <col min="2" max="2" width="6.375" customWidth="1"/>
    <col min="3" max="3" width="20.25" customWidth="1"/>
    <col min="4" max="4" width="8.875" customWidth="1"/>
    <col min="5" max="5" width="10.25" customWidth="1"/>
    <col min="7" max="7" width="8.875" customWidth="1"/>
    <col min="8" max="8" width="12.375" customWidth="1"/>
  </cols>
  <sheetData>
    <row r="1" spans="2:9" ht="15.75" x14ac:dyDescent="0.25">
      <c r="C1" s="107" t="s">
        <v>220</v>
      </c>
      <c r="D1" s="107"/>
      <c r="E1" s="107"/>
      <c r="F1" s="107"/>
      <c r="G1" s="107"/>
    </row>
    <row r="2" spans="2:9" ht="15.75" x14ac:dyDescent="0.25">
      <c r="C2" s="107"/>
      <c r="D2" s="107"/>
      <c r="E2" s="107"/>
      <c r="F2" s="107"/>
      <c r="G2" s="107"/>
    </row>
    <row r="3" spans="2:9" ht="16.5" thickBot="1" x14ac:dyDescent="0.3">
      <c r="C3" s="107"/>
      <c r="D3" s="107"/>
      <c r="E3" s="107"/>
      <c r="F3" s="107"/>
      <c r="G3" s="107"/>
    </row>
    <row r="4" spans="2:9" ht="16.5" thickBot="1" x14ac:dyDescent="0.3">
      <c r="B4" s="108" t="s">
        <v>219</v>
      </c>
      <c r="C4" s="109"/>
      <c r="D4" s="109"/>
      <c r="E4" s="109"/>
      <c r="F4" s="109"/>
      <c r="G4" s="109"/>
      <c r="H4" s="110"/>
    </row>
    <row r="5" spans="2:9" ht="57" thickBot="1" x14ac:dyDescent="0.25">
      <c r="B5" s="69" t="s">
        <v>40</v>
      </c>
      <c r="C5" s="68" t="s">
        <v>39</v>
      </c>
      <c r="D5" s="68" t="s">
        <v>38</v>
      </c>
      <c r="E5" s="68" t="s">
        <v>37</v>
      </c>
      <c r="F5" s="68" t="s">
        <v>36</v>
      </c>
      <c r="G5" s="68" t="s">
        <v>35</v>
      </c>
      <c r="H5" s="67" t="s">
        <v>34</v>
      </c>
      <c r="I5" s="24"/>
    </row>
    <row r="6" spans="2:9" ht="18.75" x14ac:dyDescent="0.2">
      <c r="B6" s="66">
        <v>1</v>
      </c>
      <c r="C6" s="64" t="s">
        <v>218</v>
      </c>
      <c r="D6" s="64">
        <v>2.1</v>
      </c>
      <c r="E6" s="64" t="s">
        <v>53</v>
      </c>
      <c r="F6" s="63">
        <v>500</v>
      </c>
      <c r="G6" s="63">
        <v>1100</v>
      </c>
      <c r="H6" s="62">
        <f>G6*F6</f>
        <v>550000</v>
      </c>
      <c r="I6" s="24"/>
    </row>
    <row r="7" spans="2:9" ht="18.75" x14ac:dyDescent="0.2">
      <c r="B7" s="38">
        <v>2</v>
      </c>
      <c r="C7" s="37" t="s">
        <v>217</v>
      </c>
      <c r="D7" s="37" t="s">
        <v>216</v>
      </c>
      <c r="E7" s="37" t="s">
        <v>53</v>
      </c>
      <c r="F7" s="59">
        <v>15</v>
      </c>
      <c r="G7" s="59">
        <v>1700</v>
      </c>
      <c r="H7" s="58">
        <f>G7*F7</f>
        <v>25500</v>
      </c>
      <c r="I7" s="24"/>
    </row>
    <row r="8" spans="2:9" ht="18.75" x14ac:dyDescent="0.2">
      <c r="B8" s="38">
        <v>3</v>
      </c>
      <c r="C8" s="37" t="s">
        <v>215</v>
      </c>
      <c r="D8" s="37">
        <v>2.2000000000000002</v>
      </c>
      <c r="E8" s="37" t="s">
        <v>53</v>
      </c>
      <c r="F8" s="59">
        <v>15</v>
      </c>
      <c r="G8" s="59">
        <v>3500</v>
      </c>
      <c r="H8" s="58">
        <f>G8*F8</f>
        <v>52500</v>
      </c>
      <c r="I8" s="24"/>
    </row>
    <row r="9" spans="2:9" ht="19.5" thickBot="1" x14ac:dyDescent="0.25">
      <c r="B9" s="34">
        <v>4</v>
      </c>
      <c r="C9" s="33" t="s">
        <v>214</v>
      </c>
      <c r="D9" s="33" t="s">
        <v>213</v>
      </c>
      <c r="E9" s="33" t="s">
        <v>53</v>
      </c>
      <c r="F9" s="56">
        <v>10</v>
      </c>
      <c r="G9" s="56">
        <v>8800</v>
      </c>
      <c r="H9" s="55">
        <f>G9*F9</f>
        <v>88000</v>
      </c>
      <c r="I9" s="24"/>
    </row>
    <row r="10" spans="2:9" ht="15" x14ac:dyDescent="0.2">
      <c r="B10" s="111"/>
      <c r="C10" s="111"/>
      <c r="D10" s="113" t="s">
        <v>212</v>
      </c>
      <c r="E10" s="114"/>
      <c r="F10" s="114"/>
      <c r="G10" s="115"/>
      <c r="H10" s="119">
        <f>SUM(H6:H9)</f>
        <v>716000</v>
      </c>
      <c r="I10" s="24"/>
    </row>
    <row r="11" spans="2:9" ht="15" x14ac:dyDescent="0.2">
      <c r="B11" s="112"/>
      <c r="C11" s="111"/>
      <c r="D11" s="116"/>
      <c r="E11" s="117"/>
      <c r="F11" s="117"/>
      <c r="G11" s="118"/>
      <c r="H11" s="120"/>
      <c r="I11" s="24"/>
    </row>
    <row r="12" spans="2:9" ht="20.25" x14ac:dyDescent="0.2">
      <c r="B12" s="112"/>
      <c r="C12" s="111"/>
      <c r="D12" s="121" t="s">
        <v>21</v>
      </c>
      <c r="E12" s="122"/>
      <c r="F12" s="122"/>
      <c r="G12" s="123"/>
      <c r="H12" s="29"/>
      <c r="I12" s="24"/>
    </row>
    <row r="13" spans="2:9" ht="21" thickBot="1" x14ac:dyDescent="0.25">
      <c r="B13" s="112"/>
      <c r="C13" s="111"/>
      <c r="D13" s="124" t="s">
        <v>211</v>
      </c>
      <c r="E13" s="125"/>
      <c r="F13" s="125"/>
      <c r="G13" s="126"/>
      <c r="H13" s="106">
        <f>H10-H10*H12</f>
        <v>716000</v>
      </c>
      <c r="I13" s="24"/>
    </row>
    <row r="14" spans="2:9" ht="27" thickBot="1" x14ac:dyDescent="0.25">
      <c r="B14" s="24"/>
      <c r="C14" s="27"/>
      <c r="D14" s="26"/>
      <c r="E14" s="26"/>
      <c r="F14" s="26"/>
      <c r="G14" s="26"/>
      <c r="H14" s="105"/>
      <c r="I14" s="24"/>
    </row>
    <row r="15" spans="2:9" ht="16.5" thickBot="1" x14ac:dyDescent="0.3">
      <c r="B15" s="108" t="s">
        <v>210</v>
      </c>
      <c r="C15" s="109"/>
      <c r="D15" s="109"/>
      <c r="E15" s="109"/>
      <c r="F15" s="109"/>
      <c r="G15" s="109"/>
      <c r="H15" s="110"/>
    </row>
    <row r="16" spans="2:9" ht="57" thickBot="1" x14ac:dyDescent="0.25">
      <c r="B16" s="69" t="s">
        <v>40</v>
      </c>
      <c r="C16" s="68" t="s">
        <v>39</v>
      </c>
      <c r="D16" s="68" t="s">
        <v>38</v>
      </c>
      <c r="E16" s="68" t="s">
        <v>37</v>
      </c>
      <c r="F16" s="68" t="s">
        <v>36</v>
      </c>
      <c r="G16" s="68" t="s">
        <v>35</v>
      </c>
      <c r="H16" s="67" t="s">
        <v>34</v>
      </c>
      <c r="I16" s="24"/>
    </row>
    <row r="17" spans="2:9" ht="18.75" x14ac:dyDescent="0.2">
      <c r="B17" s="66">
        <v>1</v>
      </c>
      <c r="C17" s="64" t="s">
        <v>209</v>
      </c>
      <c r="D17" s="64">
        <v>3.1</v>
      </c>
      <c r="E17" s="64" t="s">
        <v>53</v>
      </c>
      <c r="F17" s="81">
        <v>200</v>
      </c>
      <c r="G17" s="81">
        <v>2100</v>
      </c>
      <c r="H17" s="79">
        <f>G17*F17</f>
        <v>420000</v>
      </c>
      <c r="I17" s="24"/>
    </row>
    <row r="18" spans="2:9" ht="18.75" x14ac:dyDescent="0.2">
      <c r="B18" s="38">
        <v>2</v>
      </c>
      <c r="C18" s="37" t="s">
        <v>208</v>
      </c>
      <c r="D18" s="37">
        <v>3.2</v>
      </c>
      <c r="E18" s="37" t="s">
        <v>53</v>
      </c>
      <c r="F18" s="36">
        <v>10</v>
      </c>
      <c r="G18" s="36">
        <v>2300</v>
      </c>
      <c r="H18" s="35">
        <f>G18*F18</f>
        <v>23000</v>
      </c>
      <c r="I18" s="24"/>
    </row>
    <row r="19" spans="2:9" ht="18.75" x14ac:dyDescent="0.2">
      <c r="B19" s="38">
        <v>3</v>
      </c>
      <c r="C19" s="37" t="s">
        <v>207</v>
      </c>
      <c r="D19" s="37">
        <v>3.2</v>
      </c>
      <c r="E19" s="37" t="s">
        <v>53</v>
      </c>
      <c r="F19" s="36">
        <v>10</v>
      </c>
      <c r="G19" s="36">
        <v>4200</v>
      </c>
      <c r="H19" s="35">
        <f>G19*F19</f>
        <v>42000</v>
      </c>
      <c r="I19" s="24"/>
    </row>
    <row r="20" spans="2:9" ht="19.5" thickBot="1" x14ac:dyDescent="0.25">
      <c r="B20" s="34">
        <v>4</v>
      </c>
      <c r="C20" s="33" t="s">
        <v>206</v>
      </c>
      <c r="D20" s="33">
        <v>3.3</v>
      </c>
      <c r="E20" s="33" t="s">
        <v>53</v>
      </c>
      <c r="F20" s="72">
        <v>5</v>
      </c>
      <c r="G20" s="72">
        <v>14000</v>
      </c>
      <c r="H20" s="70">
        <f>G20*F20</f>
        <v>70000</v>
      </c>
      <c r="I20" s="24"/>
    </row>
    <row r="21" spans="2:9" ht="15" x14ac:dyDescent="0.2">
      <c r="B21" s="111"/>
      <c r="C21" s="111"/>
      <c r="D21" s="113" t="s">
        <v>205</v>
      </c>
      <c r="E21" s="114"/>
      <c r="F21" s="114"/>
      <c r="G21" s="115"/>
      <c r="H21" s="119">
        <f>SUM(H17:H20)</f>
        <v>555000</v>
      </c>
      <c r="I21" s="24"/>
    </row>
    <row r="22" spans="2:9" ht="15" x14ac:dyDescent="0.2">
      <c r="B22" s="112"/>
      <c r="C22" s="111"/>
      <c r="D22" s="116"/>
      <c r="E22" s="117"/>
      <c r="F22" s="117"/>
      <c r="G22" s="118"/>
      <c r="H22" s="120"/>
      <c r="I22" s="24"/>
    </row>
    <row r="23" spans="2:9" ht="20.25" x14ac:dyDescent="0.2">
      <c r="B23" s="112"/>
      <c r="C23" s="111"/>
      <c r="D23" s="121" t="s">
        <v>21</v>
      </c>
      <c r="E23" s="122"/>
      <c r="F23" s="122"/>
      <c r="G23" s="123"/>
      <c r="H23" s="29"/>
      <c r="I23" s="24"/>
    </row>
    <row r="24" spans="2:9" ht="21" thickBot="1" x14ac:dyDescent="0.25">
      <c r="B24" s="112"/>
      <c r="C24" s="111"/>
      <c r="D24" s="124" t="s">
        <v>204</v>
      </c>
      <c r="E24" s="125"/>
      <c r="F24" s="125"/>
      <c r="G24" s="126"/>
      <c r="H24" s="28">
        <f>H21-H21*H23</f>
        <v>555000</v>
      </c>
      <c r="I24" s="24"/>
    </row>
    <row r="25" spans="2:9" ht="27" thickBot="1" x14ac:dyDescent="0.25">
      <c r="B25" s="24"/>
      <c r="C25" s="27"/>
      <c r="D25" s="26"/>
      <c r="E25" s="26"/>
      <c r="F25" s="26"/>
      <c r="G25" s="26"/>
      <c r="H25" s="25"/>
      <c r="I25" s="24"/>
    </row>
    <row r="26" spans="2:9" ht="16.5" thickBot="1" x14ac:dyDescent="0.3">
      <c r="B26" s="108" t="s">
        <v>203</v>
      </c>
      <c r="C26" s="109"/>
      <c r="D26" s="109"/>
      <c r="E26" s="109"/>
      <c r="F26" s="109"/>
      <c r="G26" s="109"/>
      <c r="H26" s="110"/>
    </row>
    <row r="27" spans="2:9" ht="57" thickBot="1" x14ac:dyDescent="0.25">
      <c r="B27" s="69" t="s">
        <v>40</v>
      </c>
      <c r="C27" s="68" t="s">
        <v>39</v>
      </c>
      <c r="D27" s="68" t="s">
        <v>38</v>
      </c>
      <c r="E27" s="68" t="s">
        <v>37</v>
      </c>
      <c r="F27" s="68" t="s">
        <v>36</v>
      </c>
      <c r="G27" s="68" t="s">
        <v>185</v>
      </c>
      <c r="H27" s="67" t="s">
        <v>184</v>
      </c>
      <c r="I27" s="24"/>
    </row>
    <row r="28" spans="2:9" ht="18.75" x14ac:dyDescent="0.2">
      <c r="B28" s="66">
        <v>1</v>
      </c>
      <c r="C28" s="64" t="s">
        <v>202</v>
      </c>
      <c r="D28" s="64">
        <v>4.2</v>
      </c>
      <c r="E28" s="64" t="s">
        <v>189</v>
      </c>
      <c r="F28" s="63">
        <v>20</v>
      </c>
      <c r="G28" s="95"/>
      <c r="H28" s="62">
        <f>F28*G28</f>
        <v>0</v>
      </c>
      <c r="I28" s="24"/>
    </row>
    <row r="29" spans="2:9" ht="31.5" x14ac:dyDescent="0.2">
      <c r="B29" s="38">
        <v>2</v>
      </c>
      <c r="C29" s="37" t="s">
        <v>201</v>
      </c>
      <c r="D29" s="37">
        <v>4.3</v>
      </c>
      <c r="E29" s="104" t="s">
        <v>191</v>
      </c>
      <c r="F29" s="59">
        <v>10</v>
      </c>
      <c r="G29" s="98"/>
      <c r="H29" s="58">
        <f>G29*F29*12</f>
        <v>0</v>
      </c>
      <c r="I29" s="24"/>
    </row>
    <row r="30" spans="2:9" ht="19.5" thickBot="1" x14ac:dyDescent="0.25">
      <c r="B30" s="103">
        <v>3</v>
      </c>
      <c r="C30" s="32" t="s">
        <v>200</v>
      </c>
      <c r="D30" s="32">
        <v>4.4000000000000004</v>
      </c>
      <c r="E30" s="32" t="s">
        <v>189</v>
      </c>
      <c r="F30" s="102">
        <v>20</v>
      </c>
      <c r="G30" s="101"/>
      <c r="H30" s="100">
        <f>G30*F30</f>
        <v>0</v>
      </c>
      <c r="I30" s="24"/>
    </row>
    <row r="31" spans="2:9" ht="31.5" x14ac:dyDescent="0.2">
      <c r="B31" s="66">
        <v>4</v>
      </c>
      <c r="C31" s="64" t="s">
        <v>199</v>
      </c>
      <c r="D31" s="64">
        <v>4.5</v>
      </c>
      <c r="E31" s="64" t="s">
        <v>191</v>
      </c>
      <c r="F31" s="63">
        <v>400</v>
      </c>
      <c r="G31" s="95"/>
      <c r="H31" s="99">
        <f>G31*F31*12</f>
        <v>0</v>
      </c>
      <c r="I31" s="127" t="s">
        <v>198</v>
      </c>
    </row>
    <row r="32" spans="2:9" ht="31.5" x14ac:dyDescent="0.2">
      <c r="B32" s="38">
        <v>5</v>
      </c>
      <c r="C32" s="37" t="s">
        <v>197</v>
      </c>
      <c r="D32" s="37">
        <v>4.5999999999999996</v>
      </c>
      <c r="E32" s="37" t="s">
        <v>189</v>
      </c>
      <c r="F32" s="59">
        <v>200</v>
      </c>
      <c r="G32" s="98"/>
      <c r="H32" s="97">
        <f>G32*F32</f>
        <v>0</v>
      </c>
      <c r="I32" s="128"/>
    </row>
    <row r="33" spans="2:9" ht="18.75" x14ac:dyDescent="0.2">
      <c r="B33" s="38">
        <v>6</v>
      </c>
      <c r="C33" s="37" t="s">
        <v>196</v>
      </c>
      <c r="D33" s="37">
        <v>4.7</v>
      </c>
      <c r="E33" s="37" t="s">
        <v>189</v>
      </c>
      <c r="F33" s="59">
        <v>200</v>
      </c>
      <c r="G33" s="98"/>
      <c r="H33" s="97">
        <f>G33*F33</f>
        <v>0</v>
      </c>
      <c r="I33" s="128"/>
    </row>
    <row r="34" spans="2:9" ht="32.25" thickBot="1" x14ac:dyDescent="0.25">
      <c r="B34" s="34">
        <v>7</v>
      </c>
      <c r="C34" s="33" t="s">
        <v>195</v>
      </c>
      <c r="D34" s="33"/>
      <c r="E34" s="33" t="s">
        <v>191</v>
      </c>
      <c r="F34" s="56">
        <v>400</v>
      </c>
      <c r="G34" s="94"/>
      <c r="H34" s="96">
        <f>G34*F34*12</f>
        <v>0</v>
      </c>
      <c r="I34" s="129"/>
    </row>
    <row r="35" spans="2:9" ht="94.5" x14ac:dyDescent="0.2">
      <c r="B35" s="66">
        <v>8</v>
      </c>
      <c r="C35" s="64" t="s">
        <v>194</v>
      </c>
      <c r="D35" s="64">
        <v>4.5999999999999996</v>
      </c>
      <c r="E35" s="64" t="s">
        <v>191</v>
      </c>
      <c r="F35" s="63">
        <v>200</v>
      </c>
      <c r="G35" s="95"/>
      <c r="H35" s="62">
        <f>G35*F35*12</f>
        <v>0</v>
      </c>
      <c r="I35" s="130" t="s">
        <v>193</v>
      </c>
    </row>
    <row r="36" spans="2:9" ht="79.5" thickBot="1" x14ac:dyDescent="0.25">
      <c r="B36" s="34">
        <v>9</v>
      </c>
      <c r="C36" s="33" t="s">
        <v>192</v>
      </c>
      <c r="D36" s="33">
        <v>4.7</v>
      </c>
      <c r="E36" s="33" t="s">
        <v>191</v>
      </c>
      <c r="F36" s="56">
        <v>200</v>
      </c>
      <c r="G36" s="94"/>
      <c r="H36" s="55">
        <f>G36*F36*12</f>
        <v>0</v>
      </c>
      <c r="I36" s="131"/>
    </row>
    <row r="37" spans="2:9" ht="31.5" thickBot="1" x14ac:dyDescent="0.25">
      <c r="B37" s="54">
        <v>10</v>
      </c>
      <c r="C37" s="53" t="s">
        <v>190</v>
      </c>
      <c r="D37" s="53">
        <v>4.3</v>
      </c>
      <c r="E37" s="53" t="s">
        <v>189</v>
      </c>
      <c r="F37" s="93">
        <v>1</v>
      </c>
      <c r="G37" s="92"/>
      <c r="H37" s="91">
        <f>G37*F37</f>
        <v>0</v>
      </c>
      <c r="I37" s="24"/>
    </row>
    <row r="38" spans="2:9" ht="15" x14ac:dyDescent="0.2">
      <c r="B38" s="111"/>
      <c r="C38" s="111"/>
      <c r="D38" s="113" t="s">
        <v>188</v>
      </c>
      <c r="E38" s="114"/>
      <c r="F38" s="114"/>
      <c r="G38" s="115"/>
      <c r="H38" s="119">
        <f>SUM(H28:H36)</f>
        <v>0</v>
      </c>
      <c r="I38" s="24"/>
    </row>
    <row r="39" spans="2:9" ht="15.75" thickBot="1" x14ac:dyDescent="0.25">
      <c r="B39" s="112"/>
      <c r="C39" s="111"/>
      <c r="D39" s="124"/>
      <c r="E39" s="125"/>
      <c r="F39" s="125"/>
      <c r="G39" s="126"/>
      <c r="H39" s="132"/>
      <c r="I39" s="24"/>
    </row>
    <row r="40" spans="2:9" ht="36" customHeight="1" thickBot="1" x14ac:dyDescent="0.25">
      <c r="B40" s="24"/>
      <c r="C40" s="27"/>
      <c r="D40" s="133" t="s">
        <v>187</v>
      </c>
      <c r="E40" s="134"/>
      <c r="F40" s="134"/>
      <c r="G40" s="135"/>
      <c r="H40" s="90">
        <f>H28+H30+H32+H33+H37</f>
        <v>0</v>
      </c>
      <c r="I40" s="24"/>
    </row>
    <row r="41" spans="2:9" ht="27" thickBot="1" x14ac:dyDescent="0.25">
      <c r="B41" s="24"/>
      <c r="C41" s="27"/>
      <c r="D41" s="26"/>
      <c r="E41" s="26"/>
      <c r="F41" s="26"/>
      <c r="G41" s="26"/>
      <c r="H41" s="48"/>
      <c r="I41" s="24"/>
    </row>
    <row r="42" spans="2:9" ht="16.5" thickBot="1" x14ac:dyDescent="0.3">
      <c r="B42" s="108" t="s">
        <v>186</v>
      </c>
      <c r="C42" s="109"/>
      <c r="D42" s="109"/>
      <c r="E42" s="109"/>
      <c r="F42" s="109"/>
      <c r="G42" s="109"/>
      <c r="H42" s="110"/>
    </row>
    <row r="43" spans="2:9" ht="57" thickBot="1" x14ac:dyDescent="0.25">
      <c r="B43" s="69" t="s">
        <v>40</v>
      </c>
      <c r="C43" s="68" t="s">
        <v>39</v>
      </c>
      <c r="D43" s="68" t="s">
        <v>38</v>
      </c>
      <c r="E43" s="68" t="s">
        <v>37</v>
      </c>
      <c r="F43" s="68" t="s">
        <v>36</v>
      </c>
      <c r="G43" s="68" t="s">
        <v>185</v>
      </c>
      <c r="H43" s="67" t="s">
        <v>184</v>
      </c>
      <c r="I43" s="24"/>
    </row>
    <row r="44" spans="2:9" ht="45.75" hidden="1" thickBot="1" x14ac:dyDescent="0.25">
      <c r="B44" s="83" t="s">
        <v>183</v>
      </c>
      <c r="C44" s="65" t="s">
        <v>182</v>
      </c>
      <c r="D44" s="82" t="s">
        <v>181</v>
      </c>
      <c r="E44" s="64" t="s">
        <v>51</v>
      </c>
      <c r="F44" s="89">
        <v>100</v>
      </c>
      <c r="G44" s="88"/>
      <c r="H44" s="87"/>
      <c r="I44" s="24"/>
    </row>
    <row r="45" spans="2:9" ht="45.75" hidden="1" thickBot="1" x14ac:dyDescent="0.25">
      <c r="B45" s="78" t="s">
        <v>180</v>
      </c>
      <c r="C45" s="60" t="s">
        <v>179</v>
      </c>
      <c r="D45" s="40" t="s">
        <v>178</v>
      </c>
      <c r="E45" s="37" t="s">
        <v>51</v>
      </c>
      <c r="F45" s="86">
        <v>100</v>
      </c>
      <c r="G45" s="85"/>
      <c r="H45" s="84"/>
      <c r="I45" s="24"/>
    </row>
    <row r="46" spans="2:9" ht="45.75" hidden="1" thickBot="1" x14ac:dyDescent="0.25">
      <c r="B46" s="78" t="s">
        <v>177</v>
      </c>
      <c r="C46" s="60" t="s">
        <v>176</v>
      </c>
      <c r="D46" s="40" t="s">
        <v>175</v>
      </c>
      <c r="E46" s="37" t="s">
        <v>51</v>
      </c>
      <c r="F46" s="86">
        <v>100</v>
      </c>
      <c r="G46" s="85"/>
      <c r="H46" s="84"/>
      <c r="I46" s="24"/>
    </row>
    <row r="47" spans="2:9" ht="45.75" hidden="1" thickBot="1" x14ac:dyDescent="0.25">
      <c r="B47" s="78" t="s">
        <v>174</v>
      </c>
      <c r="C47" s="60" t="s">
        <v>173</v>
      </c>
      <c r="D47" s="40" t="s">
        <v>172</v>
      </c>
      <c r="E47" s="37" t="s">
        <v>51</v>
      </c>
      <c r="F47" s="86">
        <v>100</v>
      </c>
      <c r="G47" s="85"/>
      <c r="H47" s="84"/>
      <c r="I47" s="24"/>
    </row>
    <row r="48" spans="2:9" ht="30.75" hidden="1" thickBot="1" x14ac:dyDescent="0.25">
      <c r="B48" s="78" t="s">
        <v>171</v>
      </c>
      <c r="C48" s="60" t="s">
        <v>170</v>
      </c>
      <c r="D48" s="40" t="s">
        <v>169</v>
      </c>
      <c r="E48" s="37" t="s">
        <v>51</v>
      </c>
      <c r="F48" s="86">
        <v>100</v>
      </c>
      <c r="G48" s="85"/>
      <c r="H48" s="84"/>
      <c r="I48" s="24"/>
    </row>
    <row r="49" spans="2:9" ht="45.75" hidden="1" thickBot="1" x14ac:dyDescent="0.25">
      <c r="B49" s="78" t="s">
        <v>168</v>
      </c>
      <c r="C49" s="60" t="s">
        <v>167</v>
      </c>
      <c r="D49" s="40" t="s">
        <v>166</v>
      </c>
      <c r="E49" s="37" t="s">
        <v>51</v>
      </c>
      <c r="F49" s="86">
        <v>30</v>
      </c>
      <c r="G49" s="85"/>
      <c r="H49" s="84"/>
      <c r="I49" s="24"/>
    </row>
    <row r="50" spans="2:9" ht="60.75" hidden="1" thickBot="1" x14ac:dyDescent="0.25">
      <c r="B50" s="78" t="s">
        <v>165</v>
      </c>
      <c r="C50" s="60" t="s">
        <v>164</v>
      </c>
      <c r="D50" s="40" t="s">
        <v>163</v>
      </c>
      <c r="E50" s="37" t="s">
        <v>51</v>
      </c>
      <c r="F50" s="86">
        <v>20</v>
      </c>
      <c r="G50" s="85"/>
      <c r="H50" s="84"/>
      <c r="I50" s="24"/>
    </row>
    <row r="51" spans="2:9" ht="45.75" hidden="1" thickBot="1" x14ac:dyDescent="0.25">
      <c r="B51" s="78" t="s">
        <v>162</v>
      </c>
      <c r="C51" s="60" t="s">
        <v>161</v>
      </c>
      <c r="D51" s="40" t="s">
        <v>160</v>
      </c>
      <c r="E51" s="37" t="s">
        <v>51</v>
      </c>
      <c r="F51" s="86">
        <v>50</v>
      </c>
      <c r="G51" s="85"/>
      <c r="H51" s="84"/>
      <c r="I51" s="24"/>
    </row>
    <row r="52" spans="2:9" ht="45.75" hidden="1" thickBot="1" x14ac:dyDescent="0.25">
      <c r="B52" s="78" t="s">
        <v>159</v>
      </c>
      <c r="C52" s="60" t="s">
        <v>158</v>
      </c>
      <c r="D52" s="40" t="s">
        <v>157</v>
      </c>
      <c r="E52" s="37" t="s">
        <v>51</v>
      </c>
      <c r="F52" s="86">
        <v>50</v>
      </c>
      <c r="G52" s="85"/>
      <c r="H52" s="84"/>
      <c r="I52" s="24"/>
    </row>
    <row r="53" spans="2:9" ht="30.75" hidden="1" thickBot="1" x14ac:dyDescent="0.25">
      <c r="B53" s="78" t="s">
        <v>156</v>
      </c>
      <c r="C53" s="60" t="s">
        <v>155</v>
      </c>
      <c r="D53" s="40" t="s">
        <v>154</v>
      </c>
      <c r="E53" s="37" t="s">
        <v>51</v>
      </c>
      <c r="F53" s="86">
        <v>50</v>
      </c>
      <c r="G53" s="85"/>
      <c r="H53" s="84"/>
      <c r="I53" s="24"/>
    </row>
    <row r="54" spans="2:9" ht="45.75" hidden="1" thickBot="1" x14ac:dyDescent="0.25">
      <c r="B54" s="78" t="s">
        <v>153</v>
      </c>
      <c r="C54" s="60" t="s">
        <v>152</v>
      </c>
      <c r="D54" s="40" t="s">
        <v>151</v>
      </c>
      <c r="E54" s="37" t="s">
        <v>51</v>
      </c>
      <c r="F54" s="86">
        <v>50</v>
      </c>
      <c r="G54" s="85"/>
      <c r="H54" s="84"/>
      <c r="I54" s="24"/>
    </row>
    <row r="55" spans="2:9" ht="60.75" hidden="1" thickBot="1" x14ac:dyDescent="0.25">
      <c r="B55" s="78" t="s">
        <v>150</v>
      </c>
      <c r="C55" s="60" t="s">
        <v>149</v>
      </c>
      <c r="D55" s="40" t="s">
        <v>148</v>
      </c>
      <c r="E55" s="37" t="s">
        <v>51</v>
      </c>
      <c r="F55" s="86">
        <v>50</v>
      </c>
      <c r="G55" s="85"/>
      <c r="H55" s="84"/>
      <c r="I55" s="24"/>
    </row>
    <row r="56" spans="2:9" ht="30.75" hidden="1" thickBot="1" x14ac:dyDescent="0.25">
      <c r="B56" s="78" t="s">
        <v>147</v>
      </c>
      <c r="C56" s="60" t="s">
        <v>146</v>
      </c>
      <c r="D56" s="40" t="s">
        <v>145</v>
      </c>
      <c r="E56" s="37" t="s">
        <v>51</v>
      </c>
      <c r="F56" s="86">
        <v>20</v>
      </c>
      <c r="G56" s="85"/>
      <c r="H56" s="84"/>
      <c r="I56" s="24"/>
    </row>
    <row r="57" spans="2:9" ht="30.75" hidden="1" thickBot="1" x14ac:dyDescent="0.25">
      <c r="B57" s="78" t="s">
        <v>144</v>
      </c>
      <c r="C57" s="60" t="s">
        <v>143</v>
      </c>
      <c r="D57" s="40" t="s">
        <v>142</v>
      </c>
      <c r="E57" s="37" t="s">
        <v>51</v>
      </c>
      <c r="F57" s="86">
        <v>20</v>
      </c>
      <c r="G57" s="85"/>
      <c r="H57" s="84"/>
      <c r="I57" s="24"/>
    </row>
    <row r="58" spans="2:9" ht="75.75" hidden="1" thickBot="1" x14ac:dyDescent="0.25">
      <c r="B58" s="78" t="s">
        <v>141</v>
      </c>
      <c r="C58" s="60" t="s">
        <v>140</v>
      </c>
      <c r="D58" s="40" t="s">
        <v>139</v>
      </c>
      <c r="E58" s="37" t="s">
        <v>51</v>
      </c>
      <c r="F58" s="86">
        <v>30</v>
      </c>
      <c r="G58" s="85"/>
      <c r="H58" s="84"/>
      <c r="I58" s="24"/>
    </row>
    <row r="59" spans="2:9" ht="30.75" hidden="1" thickBot="1" x14ac:dyDescent="0.25">
      <c r="B59" s="78" t="s">
        <v>138</v>
      </c>
      <c r="C59" s="60" t="s">
        <v>137</v>
      </c>
      <c r="D59" s="40" t="s">
        <v>136</v>
      </c>
      <c r="E59" s="37" t="s">
        <v>51</v>
      </c>
      <c r="F59" s="86">
        <v>1000</v>
      </c>
      <c r="G59" s="85"/>
      <c r="H59" s="84"/>
      <c r="I59" s="24"/>
    </row>
    <row r="60" spans="2:9" ht="30.75" hidden="1" thickBot="1" x14ac:dyDescent="0.25">
      <c r="B60" s="78" t="s">
        <v>135</v>
      </c>
      <c r="C60" s="60" t="s">
        <v>134</v>
      </c>
      <c r="D60" s="40" t="s">
        <v>133</v>
      </c>
      <c r="E60" s="37" t="s">
        <v>51</v>
      </c>
      <c r="F60" s="86">
        <v>1000</v>
      </c>
      <c r="G60" s="85"/>
      <c r="H60" s="84"/>
      <c r="I60" s="24"/>
    </row>
    <row r="61" spans="2:9" ht="30.75" hidden="1" thickBot="1" x14ac:dyDescent="0.25">
      <c r="B61" s="78" t="s">
        <v>132</v>
      </c>
      <c r="C61" s="60" t="s">
        <v>131</v>
      </c>
      <c r="D61" s="40" t="s">
        <v>130</v>
      </c>
      <c r="E61" s="37" t="s">
        <v>51</v>
      </c>
      <c r="F61" s="86">
        <v>15</v>
      </c>
      <c r="G61" s="85"/>
      <c r="H61" s="84"/>
      <c r="I61" s="24"/>
    </row>
    <row r="62" spans="2:9" ht="30.75" hidden="1" thickBot="1" x14ac:dyDescent="0.25">
      <c r="B62" s="78" t="s">
        <v>129</v>
      </c>
      <c r="C62" s="60" t="s">
        <v>128</v>
      </c>
      <c r="D62" s="40" t="s">
        <v>127</v>
      </c>
      <c r="E62" s="37" t="s">
        <v>51</v>
      </c>
      <c r="F62" s="86">
        <v>15</v>
      </c>
      <c r="G62" s="85"/>
      <c r="H62" s="84"/>
      <c r="I62" s="24"/>
    </row>
    <row r="63" spans="2:9" ht="135.75" hidden="1" thickBot="1" x14ac:dyDescent="0.25">
      <c r="B63" s="78" t="s">
        <v>126</v>
      </c>
      <c r="C63" s="60" t="s">
        <v>125</v>
      </c>
      <c r="D63" s="40" t="s">
        <v>124</v>
      </c>
      <c r="E63" s="37" t="s">
        <v>51</v>
      </c>
      <c r="F63" s="86">
        <v>500</v>
      </c>
      <c r="G63" s="85"/>
      <c r="H63" s="84"/>
      <c r="I63" s="24"/>
    </row>
    <row r="64" spans="2:9" ht="45" x14ac:dyDescent="0.2">
      <c r="B64" s="83" t="s">
        <v>183</v>
      </c>
      <c r="C64" s="65" t="s">
        <v>182</v>
      </c>
      <c r="D64" s="82" t="s">
        <v>181</v>
      </c>
      <c r="E64" s="64" t="s">
        <v>51</v>
      </c>
      <c r="F64" s="81">
        <v>150</v>
      </c>
      <c r="G64" s="80"/>
      <c r="H64" s="79">
        <f t="shared" ref="H64:H104" si="0">G64*F64</f>
        <v>0</v>
      </c>
      <c r="I64" s="24"/>
    </row>
    <row r="65" spans="2:9" ht="45" x14ac:dyDescent="0.2">
      <c r="B65" s="78" t="s">
        <v>180</v>
      </c>
      <c r="C65" s="60" t="s">
        <v>179</v>
      </c>
      <c r="D65" s="40" t="s">
        <v>178</v>
      </c>
      <c r="E65" s="37" t="s">
        <v>51</v>
      </c>
      <c r="F65" s="36">
        <v>150</v>
      </c>
      <c r="G65" s="76"/>
      <c r="H65" s="35">
        <f t="shared" si="0"/>
        <v>0</v>
      </c>
      <c r="I65" s="24"/>
    </row>
    <row r="66" spans="2:9" ht="45" x14ac:dyDescent="0.2">
      <c r="B66" s="78" t="s">
        <v>177</v>
      </c>
      <c r="C66" s="60" t="s">
        <v>176</v>
      </c>
      <c r="D66" s="40" t="s">
        <v>175</v>
      </c>
      <c r="E66" s="37" t="s">
        <v>51</v>
      </c>
      <c r="F66" s="36">
        <v>50</v>
      </c>
      <c r="G66" s="76"/>
      <c r="H66" s="35">
        <f t="shared" si="0"/>
        <v>0</v>
      </c>
      <c r="I66" s="24"/>
    </row>
    <row r="67" spans="2:9" ht="45" x14ac:dyDescent="0.2">
      <c r="B67" s="78" t="s">
        <v>174</v>
      </c>
      <c r="C67" s="60" t="s">
        <v>173</v>
      </c>
      <c r="D67" s="40" t="s">
        <v>172</v>
      </c>
      <c r="E67" s="37" t="s">
        <v>51</v>
      </c>
      <c r="F67" s="36">
        <v>50</v>
      </c>
      <c r="G67" s="76"/>
      <c r="H67" s="35">
        <f t="shared" si="0"/>
        <v>0</v>
      </c>
      <c r="I67" s="24"/>
    </row>
    <row r="68" spans="2:9" ht="30" x14ac:dyDescent="0.2">
      <c r="B68" s="78" t="s">
        <v>171</v>
      </c>
      <c r="C68" s="60" t="s">
        <v>170</v>
      </c>
      <c r="D68" s="40" t="s">
        <v>169</v>
      </c>
      <c r="E68" s="37" t="s">
        <v>51</v>
      </c>
      <c r="F68" s="36">
        <v>50</v>
      </c>
      <c r="G68" s="76"/>
      <c r="H68" s="35">
        <f t="shared" si="0"/>
        <v>0</v>
      </c>
      <c r="I68" s="24"/>
    </row>
    <row r="69" spans="2:9" ht="45" x14ac:dyDescent="0.2">
      <c r="B69" s="78" t="s">
        <v>168</v>
      </c>
      <c r="C69" s="60" t="s">
        <v>167</v>
      </c>
      <c r="D69" s="40" t="s">
        <v>166</v>
      </c>
      <c r="E69" s="37" t="s">
        <v>51</v>
      </c>
      <c r="F69" s="36">
        <v>50</v>
      </c>
      <c r="G69" s="76"/>
      <c r="H69" s="35">
        <f t="shared" si="0"/>
        <v>0</v>
      </c>
      <c r="I69" s="24"/>
    </row>
    <row r="70" spans="2:9" ht="60" x14ac:dyDescent="0.2">
      <c r="B70" s="78" t="s">
        <v>165</v>
      </c>
      <c r="C70" s="60" t="s">
        <v>164</v>
      </c>
      <c r="D70" s="40" t="s">
        <v>163</v>
      </c>
      <c r="E70" s="37" t="s">
        <v>51</v>
      </c>
      <c r="F70" s="36">
        <v>50</v>
      </c>
      <c r="G70" s="76"/>
      <c r="H70" s="35">
        <f t="shared" si="0"/>
        <v>0</v>
      </c>
      <c r="I70" s="24"/>
    </row>
    <row r="71" spans="2:9" ht="45" x14ac:dyDescent="0.2">
      <c r="B71" s="78" t="s">
        <v>162</v>
      </c>
      <c r="C71" s="60" t="s">
        <v>161</v>
      </c>
      <c r="D71" s="40" t="s">
        <v>160</v>
      </c>
      <c r="E71" s="37" t="s">
        <v>51</v>
      </c>
      <c r="F71" s="36">
        <v>50</v>
      </c>
      <c r="G71" s="76"/>
      <c r="H71" s="35">
        <f t="shared" si="0"/>
        <v>0</v>
      </c>
      <c r="I71" s="24"/>
    </row>
    <row r="72" spans="2:9" ht="45" x14ac:dyDescent="0.2">
      <c r="B72" s="78" t="s">
        <v>159</v>
      </c>
      <c r="C72" s="60" t="s">
        <v>158</v>
      </c>
      <c r="D72" s="40" t="s">
        <v>157</v>
      </c>
      <c r="E72" s="37" t="s">
        <v>51</v>
      </c>
      <c r="F72" s="36">
        <v>50</v>
      </c>
      <c r="G72" s="76"/>
      <c r="H72" s="35">
        <f t="shared" si="0"/>
        <v>0</v>
      </c>
      <c r="I72" s="24"/>
    </row>
    <row r="73" spans="2:9" ht="30" x14ac:dyDescent="0.2">
      <c r="B73" s="78" t="s">
        <v>156</v>
      </c>
      <c r="C73" s="60" t="s">
        <v>155</v>
      </c>
      <c r="D73" s="40" t="s">
        <v>154</v>
      </c>
      <c r="E73" s="37" t="s">
        <v>51</v>
      </c>
      <c r="F73" s="36">
        <v>100</v>
      </c>
      <c r="G73" s="76"/>
      <c r="H73" s="35">
        <f t="shared" si="0"/>
        <v>0</v>
      </c>
      <c r="I73" s="24"/>
    </row>
    <row r="74" spans="2:9" ht="45" x14ac:dyDescent="0.2">
      <c r="B74" s="78" t="s">
        <v>153</v>
      </c>
      <c r="C74" s="60" t="s">
        <v>152</v>
      </c>
      <c r="D74" s="40" t="s">
        <v>151</v>
      </c>
      <c r="E74" s="37" t="s">
        <v>51</v>
      </c>
      <c r="F74" s="36">
        <v>100</v>
      </c>
      <c r="G74" s="76"/>
      <c r="H74" s="35">
        <f t="shared" si="0"/>
        <v>0</v>
      </c>
      <c r="I74" s="24"/>
    </row>
    <row r="75" spans="2:9" ht="60" x14ac:dyDescent="0.2">
      <c r="B75" s="78" t="s">
        <v>150</v>
      </c>
      <c r="C75" s="60" t="s">
        <v>149</v>
      </c>
      <c r="D75" s="40" t="s">
        <v>148</v>
      </c>
      <c r="E75" s="37" t="s">
        <v>51</v>
      </c>
      <c r="F75" s="36">
        <v>100</v>
      </c>
      <c r="G75" s="76"/>
      <c r="H75" s="35">
        <f t="shared" si="0"/>
        <v>0</v>
      </c>
      <c r="I75" s="24"/>
    </row>
    <row r="76" spans="2:9" ht="30" x14ac:dyDescent="0.2">
      <c r="B76" s="78" t="s">
        <v>147</v>
      </c>
      <c r="C76" s="60" t="s">
        <v>146</v>
      </c>
      <c r="D76" s="40" t="s">
        <v>145</v>
      </c>
      <c r="E76" s="37" t="s">
        <v>51</v>
      </c>
      <c r="F76" s="36">
        <v>20</v>
      </c>
      <c r="G76" s="76"/>
      <c r="H76" s="35">
        <f t="shared" si="0"/>
        <v>0</v>
      </c>
      <c r="I76" s="24"/>
    </row>
    <row r="77" spans="2:9" ht="30" x14ac:dyDescent="0.2">
      <c r="B77" s="78" t="s">
        <v>144</v>
      </c>
      <c r="C77" s="60" t="s">
        <v>143</v>
      </c>
      <c r="D77" s="40" t="s">
        <v>142</v>
      </c>
      <c r="E77" s="37" t="s">
        <v>51</v>
      </c>
      <c r="F77" s="36">
        <v>20</v>
      </c>
      <c r="G77" s="76"/>
      <c r="H77" s="35">
        <f t="shared" si="0"/>
        <v>0</v>
      </c>
      <c r="I77" s="24"/>
    </row>
    <row r="78" spans="2:9" ht="75" x14ac:dyDescent="0.2">
      <c r="B78" s="78" t="s">
        <v>141</v>
      </c>
      <c r="C78" s="60" t="s">
        <v>140</v>
      </c>
      <c r="D78" s="40" t="s">
        <v>139</v>
      </c>
      <c r="E78" s="37" t="s">
        <v>51</v>
      </c>
      <c r="F78" s="36">
        <v>30</v>
      </c>
      <c r="G78" s="76"/>
      <c r="H78" s="35">
        <f t="shared" si="0"/>
        <v>0</v>
      </c>
      <c r="I78" s="24"/>
    </row>
    <row r="79" spans="2:9" ht="30" x14ac:dyDescent="0.2">
      <c r="B79" s="78" t="s">
        <v>138</v>
      </c>
      <c r="C79" s="60" t="s">
        <v>137</v>
      </c>
      <c r="D79" s="40" t="s">
        <v>136</v>
      </c>
      <c r="E79" s="37" t="s">
        <v>51</v>
      </c>
      <c r="F79" s="36">
        <v>250</v>
      </c>
      <c r="G79" s="76"/>
      <c r="H79" s="35">
        <f t="shared" si="0"/>
        <v>0</v>
      </c>
      <c r="I79" s="24"/>
    </row>
    <row r="80" spans="2:9" ht="30" x14ac:dyDescent="0.2">
      <c r="B80" s="78" t="s">
        <v>135</v>
      </c>
      <c r="C80" s="60" t="s">
        <v>134</v>
      </c>
      <c r="D80" s="40" t="s">
        <v>133</v>
      </c>
      <c r="E80" s="37" t="s">
        <v>51</v>
      </c>
      <c r="F80" s="36">
        <v>250</v>
      </c>
      <c r="G80" s="76"/>
      <c r="H80" s="35">
        <f t="shared" si="0"/>
        <v>0</v>
      </c>
      <c r="I80" s="24"/>
    </row>
    <row r="81" spans="2:9" ht="30" x14ac:dyDescent="0.2">
      <c r="B81" s="78" t="s">
        <v>132</v>
      </c>
      <c r="C81" s="60" t="s">
        <v>131</v>
      </c>
      <c r="D81" s="40" t="s">
        <v>130</v>
      </c>
      <c r="E81" s="37" t="s">
        <v>51</v>
      </c>
      <c r="F81" s="36">
        <v>30</v>
      </c>
      <c r="G81" s="76"/>
      <c r="H81" s="35">
        <f t="shared" si="0"/>
        <v>0</v>
      </c>
      <c r="I81" s="24"/>
    </row>
    <row r="82" spans="2:9" ht="30" x14ac:dyDescent="0.2">
      <c r="B82" s="78" t="s">
        <v>129</v>
      </c>
      <c r="C82" s="60" t="s">
        <v>128</v>
      </c>
      <c r="D82" s="40" t="s">
        <v>127</v>
      </c>
      <c r="E82" s="37" t="s">
        <v>51</v>
      </c>
      <c r="F82" s="36">
        <v>30</v>
      </c>
      <c r="G82" s="76"/>
      <c r="H82" s="35">
        <f t="shared" si="0"/>
        <v>0</v>
      </c>
      <c r="I82" s="24"/>
    </row>
    <row r="83" spans="2:9" ht="135" x14ac:dyDescent="0.2">
      <c r="B83" s="78" t="s">
        <v>126</v>
      </c>
      <c r="C83" s="60" t="s">
        <v>125</v>
      </c>
      <c r="D83" s="40" t="s">
        <v>124</v>
      </c>
      <c r="E83" s="37" t="s">
        <v>51</v>
      </c>
      <c r="F83" s="36">
        <v>250</v>
      </c>
      <c r="G83" s="76"/>
      <c r="H83" s="35">
        <f t="shared" si="0"/>
        <v>0</v>
      </c>
      <c r="I83" s="24"/>
    </row>
    <row r="84" spans="2:9" ht="45" x14ac:dyDescent="0.2">
      <c r="B84" s="78" t="s">
        <v>123</v>
      </c>
      <c r="C84" s="77" t="s">
        <v>122</v>
      </c>
      <c r="D84" s="40" t="s">
        <v>121</v>
      </c>
      <c r="E84" s="37" t="s">
        <v>51</v>
      </c>
      <c r="F84" s="36">
        <v>500</v>
      </c>
      <c r="G84" s="76"/>
      <c r="H84" s="35">
        <f t="shared" si="0"/>
        <v>0</v>
      </c>
      <c r="I84" s="24"/>
    </row>
    <row r="85" spans="2:9" ht="30" x14ac:dyDescent="0.2">
      <c r="B85" s="78" t="s">
        <v>120</v>
      </c>
      <c r="C85" s="77" t="s">
        <v>119</v>
      </c>
      <c r="D85" s="40" t="s">
        <v>118</v>
      </c>
      <c r="E85" s="37" t="s">
        <v>51</v>
      </c>
      <c r="F85" s="36">
        <v>500</v>
      </c>
      <c r="G85" s="76"/>
      <c r="H85" s="35">
        <f t="shared" si="0"/>
        <v>0</v>
      </c>
      <c r="I85" s="24"/>
    </row>
    <row r="86" spans="2:9" ht="45" x14ac:dyDescent="0.2">
      <c r="B86" s="78" t="s">
        <v>117</v>
      </c>
      <c r="C86" s="77" t="s">
        <v>116</v>
      </c>
      <c r="D86" s="40" t="s">
        <v>115</v>
      </c>
      <c r="E86" s="37" t="s">
        <v>51</v>
      </c>
      <c r="F86" s="36">
        <v>200</v>
      </c>
      <c r="G86" s="76"/>
      <c r="H86" s="35">
        <f t="shared" si="0"/>
        <v>0</v>
      </c>
      <c r="I86" s="24"/>
    </row>
    <row r="87" spans="2:9" ht="18.75" x14ac:dyDescent="0.2">
      <c r="B87" s="78" t="s">
        <v>114</v>
      </c>
      <c r="C87" s="77" t="s">
        <v>113</v>
      </c>
      <c r="D87" s="40" t="s">
        <v>112</v>
      </c>
      <c r="E87" s="37" t="s">
        <v>51</v>
      </c>
      <c r="F87" s="36">
        <v>30</v>
      </c>
      <c r="G87" s="76"/>
      <c r="H87" s="35">
        <f t="shared" si="0"/>
        <v>0</v>
      </c>
      <c r="I87" s="24"/>
    </row>
    <row r="88" spans="2:9" ht="60" x14ac:dyDescent="0.2">
      <c r="B88" s="78" t="s">
        <v>111</v>
      </c>
      <c r="C88" s="77" t="s">
        <v>110</v>
      </c>
      <c r="D88" s="40" t="s">
        <v>109</v>
      </c>
      <c r="E88" s="37" t="s">
        <v>51</v>
      </c>
      <c r="F88" s="36">
        <v>150</v>
      </c>
      <c r="G88" s="76"/>
      <c r="H88" s="35">
        <f t="shared" si="0"/>
        <v>0</v>
      </c>
      <c r="I88" s="24"/>
    </row>
    <row r="89" spans="2:9" ht="60" x14ac:dyDescent="0.2">
      <c r="B89" s="78" t="s">
        <v>108</v>
      </c>
      <c r="C89" s="77" t="s">
        <v>107</v>
      </c>
      <c r="D89" s="40" t="s">
        <v>106</v>
      </c>
      <c r="E89" s="37" t="s">
        <v>51</v>
      </c>
      <c r="F89" s="36">
        <v>150</v>
      </c>
      <c r="G89" s="76"/>
      <c r="H89" s="35">
        <f t="shared" si="0"/>
        <v>0</v>
      </c>
      <c r="I89" s="24"/>
    </row>
    <row r="90" spans="2:9" ht="45" x14ac:dyDescent="0.2">
      <c r="B90" s="78" t="s">
        <v>105</v>
      </c>
      <c r="C90" s="77" t="s">
        <v>104</v>
      </c>
      <c r="D90" s="40" t="s">
        <v>103</v>
      </c>
      <c r="E90" s="37" t="s">
        <v>51</v>
      </c>
      <c r="F90" s="36">
        <v>20</v>
      </c>
      <c r="G90" s="76"/>
      <c r="H90" s="35">
        <f t="shared" si="0"/>
        <v>0</v>
      </c>
      <c r="I90" s="24"/>
    </row>
    <row r="91" spans="2:9" ht="45" x14ac:dyDescent="0.2">
      <c r="B91" s="78" t="s">
        <v>102</v>
      </c>
      <c r="C91" s="77" t="s">
        <v>101</v>
      </c>
      <c r="D91" s="40" t="s">
        <v>100</v>
      </c>
      <c r="E91" s="37" t="s">
        <v>51</v>
      </c>
      <c r="F91" s="36">
        <v>20</v>
      </c>
      <c r="G91" s="76"/>
      <c r="H91" s="35">
        <f t="shared" si="0"/>
        <v>0</v>
      </c>
      <c r="I91" s="24"/>
    </row>
    <row r="92" spans="2:9" ht="45" x14ac:dyDescent="0.2">
      <c r="B92" s="78" t="s">
        <v>99</v>
      </c>
      <c r="C92" s="77" t="s">
        <v>98</v>
      </c>
      <c r="D92" s="40" t="s">
        <v>97</v>
      </c>
      <c r="E92" s="37" t="s">
        <v>51</v>
      </c>
      <c r="F92" s="36">
        <v>15</v>
      </c>
      <c r="G92" s="76"/>
      <c r="H92" s="35">
        <f t="shared" si="0"/>
        <v>0</v>
      </c>
      <c r="I92" s="24"/>
    </row>
    <row r="93" spans="2:9" ht="45" x14ac:dyDescent="0.2">
      <c r="B93" s="78" t="s">
        <v>96</v>
      </c>
      <c r="C93" s="77" t="s">
        <v>95</v>
      </c>
      <c r="D93" s="40" t="s">
        <v>94</v>
      </c>
      <c r="E93" s="37" t="s">
        <v>51</v>
      </c>
      <c r="F93" s="36">
        <v>15</v>
      </c>
      <c r="G93" s="76"/>
      <c r="H93" s="35">
        <f t="shared" si="0"/>
        <v>0</v>
      </c>
      <c r="I93" s="24"/>
    </row>
    <row r="94" spans="2:9" ht="45" x14ac:dyDescent="0.2">
      <c r="B94" s="78" t="s">
        <v>93</v>
      </c>
      <c r="C94" s="77" t="s">
        <v>92</v>
      </c>
      <c r="D94" s="40" t="s">
        <v>91</v>
      </c>
      <c r="E94" s="37" t="s">
        <v>51</v>
      </c>
      <c r="F94" s="36">
        <v>15</v>
      </c>
      <c r="G94" s="76"/>
      <c r="H94" s="35">
        <f t="shared" si="0"/>
        <v>0</v>
      </c>
      <c r="I94" s="24"/>
    </row>
    <row r="95" spans="2:9" ht="60" x14ac:dyDescent="0.2">
      <c r="B95" s="78" t="s">
        <v>90</v>
      </c>
      <c r="C95" s="77" t="s">
        <v>89</v>
      </c>
      <c r="D95" s="40" t="s">
        <v>88</v>
      </c>
      <c r="E95" s="37" t="s">
        <v>51</v>
      </c>
      <c r="F95" s="36">
        <v>15</v>
      </c>
      <c r="G95" s="76"/>
      <c r="H95" s="35">
        <f t="shared" si="0"/>
        <v>0</v>
      </c>
      <c r="I95" s="24"/>
    </row>
    <row r="96" spans="2:9" ht="45" x14ac:dyDescent="0.2">
      <c r="B96" s="78" t="s">
        <v>87</v>
      </c>
      <c r="C96" s="77" t="s">
        <v>86</v>
      </c>
      <c r="D96" s="40" t="s">
        <v>85</v>
      </c>
      <c r="E96" s="37" t="s">
        <v>51</v>
      </c>
      <c r="F96" s="36">
        <v>30</v>
      </c>
      <c r="G96" s="76"/>
      <c r="H96" s="35">
        <f t="shared" si="0"/>
        <v>0</v>
      </c>
      <c r="I96" s="24"/>
    </row>
    <row r="97" spans="2:9" ht="45" x14ac:dyDescent="0.2">
      <c r="B97" s="78" t="s">
        <v>84</v>
      </c>
      <c r="C97" s="77" t="s">
        <v>83</v>
      </c>
      <c r="D97" s="40" t="s">
        <v>82</v>
      </c>
      <c r="E97" s="37" t="s">
        <v>51</v>
      </c>
      <c r="F97" s="36">
        <v>30</v>
      </c>
      <c r="G97" s="76"/>
      <c r="H97" s="35">
        <f t="shared" si="0"/>
        <v>0</v>
      </c>
      <c r="I97" s="24"/>
    </row>
    <row r="98" spans="2:9" ht="60" x14ac:dyDescent="0.2">
      <c r="B98" s="78" t="s">
        <v>81</v>
      </c>
      <c r="C98" s="77" t="s">
        <v>80</v>
      </c>
      <c r="D98" s="40" t="s">
        <v>79</v>
      </c>
      <c r="E98" s="37" t="s">
        <v>51</v>
      </c>
      <c r="F98" s="36">
        <v>30</v>
      </c>
      <c r="G98" s="76"/>
      <c r="H98" s="35">
        <f t="shared" si="0"/>
        <v>0</v>
      </c>
      <c r="I98" s="24"/>
    </row>
    <row r="99" spans="2:9" ht="60" x14ac:dyDescent="0.2">
      <c r="B99" s="78" t="s">
        <v>78</v>
      </c>
      <c r="C99" s="77" t="s">
        <v>77</v>
      </c>
      <c r="D99" s="40" t="s">
        <v>76</v>
      </c>
      <c r="E99" s="37" t="s">
        <v>51</v>
      </c>
      <c r="F99" s="36">
        <v>15</v>
      </c>
      <c r="G99" s="76"/>
      <c r="H99" s="35">
        <f t="shared" si="0"/>
        <v>0</v>
      </c>
      <c r="I99" s="24"/>
    </row>
    <row r="100" spans="2:9" ht="18.75" x14ac:dyDescent="0.2">
      <c r="B100" s="78" t="s">
        <v>75</v>
      </c>
      <c r="C100" s="77" t="s">
        <v>74</v>
      </c>
      <c r="D100" s="40" t="s">
        <v>73</v>
      </c>
      <c r="E100" s="37" t="s">
        <v>51</v>
      </c>
      <c r="F100" s="36">
        <v>1000</v>
      </c>
      <c r="G100" s="76"/>
      <c r="H100" s="35">
        <f t="shared" si="0"/>
        <v>0</v>
      </c>
      <c r="I100" s="24"/>
    </row>
    <row r="101" spans="2:9" ht="30" x14ac:dyDescent="0.2">
      <c r="B101" s="78" t="s">
        <v>72</v>
      </c>
      <c r="C101" s="77" t="s">
        <v>71</v>
      </c>
      <c r="D101" s="40" t="s">
        <v>70</v>
      </c>
      <c r="E101" s="37" t="s">
        <v>51</v>
      </c>
      <c r="F101" s="36">
        <v>15</v>
      </c>
      <c r="G101" s="76"/>
      <c r="H101" s="35">
        <f t="shared" si="0"/>
        <v>0</v>
      </c>
      <c r="I101" s="24"/>
    </row>
    <row r="102" spans="2:9" ht="30" x14ac:dyDescent="0.2">
      <c r="B102" s="78" t="s">
        <v>69</v>
      </c>
      <c r="C102" s="77" t="s">
        <v>68</v>
      </c>
      <c r="D102" s="40" t="s">
        <v>67</v>
      </c>
      <c r="E102" s="37" t="s">
        <v>51</v>
      </c>
      <c r="F102" s="36">
        <v>10</v>
      </c>
      <c r="G102" s="76"/>
      <c r="H102" s="35">
        <f t="shared" si="0"/>
        <v>0</v>
      </c>
      <c r="I102" s="24"/>
    </row>
    <row r="103" spans="2:9" ht="30" x14ac:dyDescent="0.2">
      <c r="B103" s="78" t="s">
        <v>66</v>
      </c>
      <c r="C103" s="77" t="s">
        <v>65</v>
      </c>
      <c r="D103" s="40" t="s">
        <v>64</v>
      </c>
      <c r="E103" s="37" t="s">
        <v>51</v>
      </c>
      <c r="F103" s="36">
        <v>10</v>
      </c>
      <c r="G103" s="76"/>
      <c r="H103" s="35">
        <f t="shared" si="0"/>
        <v>0</v>
      </c>
      <c r="I103" s="24"/>
    </row>
    <row r="104" spans="2:9" ht="19.5" thickBot="1" x14ac:dyDescent="0.25">
      <c r="B104" s="75" t="s">
        <v>63</v>
      </c>
      <c r="C104" s="74" t="s">
        <v>62</v>
      </c>
      <c r="D104" s="73"/>
      <c r="E104" s="33" t="s">
        <v>51</v>
      </c>
      <c r="F104" s="72">
        <v>10</v>
      </c>
      <c r="G104" s="71"/>
      <c r="H104" s="70">
        <f t="shared" si="0"/>
        <v>0</v>
      </c>
      <c r="I104" s="24"/>
    </row>
    <row r="105" spans="2:9" ht="15" x14ac:dyDescent="0.2">
      <c r="B105" s="111"/>
      <c r="C105" s="111"/>
      <c r="D105" s="113" t="s">
        <v>61</v>
      </c>
      <c r="E105" s="114"/>
      <c r="F105" s="114"/>
      <c r="G105" s="115"/>
      <c r="H105" s="119">
        <f>SUM(H64:H104)</f>
        <v>0</v>
      </c>
      <c r="I105" s="24"/>
    </row>
    <row r="106" spans="2:9" ht="15.75" thickBot="1" x14ac:dyDescent="0.25">
      <c r="B106" s="112"/>
      <c r="C106" s="111"/>
      <c r="D106" s="124"/>
      <c r="E106" s="125"/>
      <c r="F106" s="125"/>
      <c r="G106" s="126"/>
      <c r="H106" s="132"/>
      <c r="I106" s="24"/>
    </row>
    <row r="107" spans="2:9" ht="27" thickBot="1" x14ac:dyDescent="0.25">
      <c r="B107" s="24"/>
      <c r="C107" s="27"/>
      <c r="D107" s="26"/>
      <c r="E107" s="26"/>
      <c r="F107" s="26"/>
      <c r="G107" s="26"/>
      <c r="H107" s="48"/>
      <c r="I107" s="24"/>
    </row>
    <row r="108" spans="2:9" ht="16.5" thickBot="1" x14ac:dyDescent="0.3">
      <c r="B108" s="108" t="s">
        <v>60</v>
      </c>
      <c r="C108" s="109"/>
      <c r="D108" s="109"/>
      <c r="E108" s="109"/>
      <c r="F108" s="109"/>
      <c r="G108" s="109"/>
      <c r="H108" s="110"/>
    </row>
    <row r="109" spans="2:9" ht="57" thickBot="1" x14ac:dyDescent="0.25">
      <c r="B109" s="69" t="s">
        <v>40</v>
      </c>
      <c r="C109" s="68" t="s">
        <v>39</v>
      </c>
      <c r="D109" s="68" t="s">
        <v>38</v>
      </c>
      <c r="E109" s="68" t="s">
        <v>37</v>
      </c>
      <c r="F109" s="68" t="s">
        <v>36</v>
      </c>
      <c r="G109" s="68" t="s">
        <v>59</v>
      </c>
      <c r="H109" s="67" t="s">
        <v>34</v>
      </c>
      <c r="I109" s="24"/>
    </row>
    <row r="110" spans="2:9" ht="45" x14ac:dyDescent="0.2">
      <c r="B110" s="66">
        <v>1</v>
      </c>
      <c r="C110" s="65" t="s">
        <v>58</v>
      </c>
      <c r="D110" s="64">
        <v>5.0999999999999996</v>
      </c>
      <c r="E110" s="64" t="s">
        <v>53</v>
      </c>
      <c r="F110" s="63">
        <v>50</v>
      </c>
      <c r="G110" s="63">
        <v>500</v>
      </c>
      <c r="H110" s="62">
        <f t="shared" ref="H110:H115" si="1">G110*F110</f>
        <v>25000</v>
      </c>
      <c r="I110" s="24"/>
    </row>
    <row r="111" spans="2:9" ht="18.75" x14ac:dyDescent="0.2">
      <c r="B111" s="38">
        <v>2</v>
      </c>
      <c r="C111" s="60" t="s">
        <v>57</v>
      </c>
      <c r="D111" s="37">
        <v>5.2</v>
      </c>
      <c r="E111" s="37" t="s">
        <v>53</v>
      </c>
      <c r="F111" s="59">
        <v>50</v>
      </c>
      <c r="G111" s="59">
        <v>200</v>
      </c>
      <c r="H111" s="58">
        <f t="shared" si="1"/>
        <v>10000</v>
      </c>
      <c r="I111" s="24"/>
    </row>
    <row r="112" spans="2:9" ht="75" x14ac:dyDescent="0.2">
      <c r="B112" s="38">
        <v>3</v>
      </c>
      <c r="C112" s="60" t="s">
        <v>56</v>
      </c>
      <c r="D112" s="37">
        <v>5.3</v>
      </c>
      <c r="E112" s="37" t="s">
        <v>53</v>
      </c>
      <c r="F112" s="59">
        <v>50</v>
      </c>
      <c r="G112" s="59">
        <v>600</v>
      </c>
      <c r="H112" s="58">
        <f t="shared" si="1"/>
        <v>30000</v>
      </c>
      <c r="I112" s="24"/>
    </row>
    <row r="113" spans="2:9" ht="60" x14ac:dyDescent="0.2">
      <c r="B113" s="61">
        <v>4</v>
      </c>
      <c r="C113" s="60" t="s">
        <v>55</v>
      </c>
      <c r="D113" s="37">
        <v>5.4</v>
      </c>
      <c r="E113" s="37" t="s">
        <v>53</v>
      </c>
      <c r="F113" s="59">
        <v>15</v>
      </c>
      <c r="G113" s="59">
        <v>3000</v>
      </c>
      <c r="H113" s="58">
        <f t="shared" si="1"/>
        <v>45000</v>
      </c>
      <c r="I113" s="24"/>
    </row>
    <row r="114" spans="2:9" ht="30" x14ac:dyDescent="0.2">
      <c r="B114" s="38">
        <v>5</v>
      </c>
      <c r="C114" s="60" t="s">
        <v>54</v>
      </c>
      <c r="D114" s="37">
        <v>5.5</v>
      </c>
      <c r="E114" s="37" t="s">
        <v>53</v>
      </c>
      <c r="F114" s="59">
        <v>15</v>
      </c>
      <c r="G114" s="59">
        <v>1100</v>
      </c>
      <c r="H114" s="58">
        <f t="shared" si="1"/>
        <v>16500</v>
      </c>
      <c r="I114" s="24"/>
    </row>
    <row r="115" spans="2:9" ht="19.5" thickBot="1" x14ac:dyDescent="0.25">
      <c r="B115" s="34">
        <v>6</v>
      </c>
      <c r="C115" s="57" t="s">
        <v>52</v>
      </c>
      <c r="D115" s="33">
        <v>5.7</v>
      </c>
      <c r="E115" s="33" t="s">
        <v>51</v>
      </c>
      <c r="F115" s="56">
        <v>200</v>
      </c>
      <c r="G115" s="56">
        <v>110</v>
      </c>
      <c r="H115" s="55">
        <f t="shared" si="1"/>
        <v>22000</v>
      </c>
      <c r="I115" s="24"/>
    </row>
    <row r="116" spans="2:9" ht="14.45" customHeight="1" x14ac:dyDescent="0.2">
      <c r="B116" s="111"/>
      <c r="C116" s="111"/>
      <c r="D116" s="136" t="s">
        <v>50</v>
      </c>
      <c r="E116" s="137"/>
      <c r="F116" s="137"/>
      <c r="G116" s="138"/>
      <c r="H116" s="139">
        <f>SUM(H109:H115)</f>
        <v>148500</v>
      </c>
      <c r="I116" s="24"/>
    </row>
    <row r="117" spans="2:9" ht="14.45" customHeight="1" x14ac:dyDescent="0.2">
      <c r="B117" s="112"/>
      <c r="C117" s="111"/>
      <c r="D117" s="116"/>
      <c r="E117" s="117"/>
      <c r="F117" s="117"/>
      <c r="G117" s="118"/>
      <c r="H117" s="120"/>
      <c r="I117" s="24"/>
    </row>
    <row r="118" spans="2:9" ht="20.25" x14ac:dyDescent="0.2">
      <c r="B118" s="24"/>
      <c r="C118" s="27"/>
      <c r="D118" s="121" t="s">
        <v>21</v>
      </c>
      <c r="E118" s="122"/>
      <c r="F118" s="122"/>
      <c r="G118" s="123"/>
      <c r="H118" s="29"/>
      <c r="I118" s="24"/>
    </row>
    <row r="119" spans="2:9" ht="21" thickBot="1" x14ac:dyDescent="0.25">
      <c r="B119" s="24"/>
      <c r="C119" s="27"/>
      <c r="D119" s="124" t="s">
        <v>49</v>
      </c>
      <c r="E119" s="125"/>
      <c r="F119" s="125"/>
      <c r="G119" s="126"/>
      <c r="H119" s="28">
        <f>H116-H116*H118</f>
        <v>148500</v>
      </c>
      <c r="I119" s="24"/>
    </row>
    <row r="120" spans="2:9" ht="27" thickBot="1" x14ac:dyDescent="0.25">
      <c r="B120" s="24"/>
      <c r="C120" s="27"/>
      <c r="D120" s="26"/>
      <c r="E120" s="26"/>
      <c r="F120" s="26"/>
      <c r="G120" s="26"/>
      <c r="H120" s="48"/>
      <c r="I120" s="24"/>
    </row>
    <row r="121" spans="2:9" ht="16.5" thickBot="1" x14ac:dyDescent="0.3">
      <c r="B121" s="108" t="s">
        <v>48</v>
      </c>
      <c r="C121" s="109"/>
      <c r="D121" s="109"/>
      <c r="E121" s="109"/>
      <c r="F121" s="109"/>
      <c r="G121" s="109"/>
      <c r="H121" s="110"/>
    </row>
    <row r="122" spans="2:9" ht="54" thickBot="1" x14ac:dyDescent="0.25">
      <c r="B122" s="47" t="s">
        <v>40</v>
      </c>
      <c r="C122" s="46" t="s">
        <v>39</v>
      </c>
      <c r="D122" s="46" t="s">
        <v>38</v>
      </c>
      <c r="E122" s="46" t="s">
        <v>37</v>
      </c>
      <c r="F122" s="46" t="s">
        <v>47</v>
      </c>
      <c r="G122" s="46" t="s">
        <v>46</v>
      </c>
      <c r="H122" s="45" t="s">
        <v>45</v>
      </c>
      <c r="I122" s="24"/>
    </row>
    <row r="123" spans="2:9" ht="174" thickBot="1" x14ac:dyDescent="0.25">
      <c r="B123" s="54">
        <v>1</v>
      </c>
      <c r="C123" s="53" t="s">
        <v>44</v>
      </c>
      <c r="D123" s="52"/>
      <c r="E123" s="52" t="s">
        <v>43</v>
      </c>
      <c r="F123" s="51"/>
      <c r="G123" s="50">
        <f>(H13+H24+H40+H105)*F123</f>
        <v>0</v>
      </c>
      <c r="H123" s="49">
        <f>G123*4</f>
        <v>0</v>
      </c>
      <c r="I123" s="24"/>
    </row>
    <row r="124" spans="2:9" ht="15" x14ac:dyDescent="0.2">
      <c r="B124" s="111"/>
      <c r="C124" s="111"/>
      <c r="D124" s="113" t="s">
        <v>42</v>
      </c>
      <c r="E124" s="114"/>
      <c r="F124" s="114"/>
      <c r="G124" s="115"/>
      <c r="H124" s="119">
        <f>H123</f>
        <v>0</v>
      </c>
      <c r="I124" s="24"/>
    </row>
    <row r="125" spans="2:9" ht="15.75" thickBot="1" x14ac:dyDescent="0.25">
      <c r="B125" s="112"/>
      <c r="C125" s="111"/>
      <c r="D125" s="124"/>
      <c r="E125" s="125"/>
      <c r="F125" s="125"/>
      <c r="G125" s="126"/>
      <c r="H125" s="132"/>
      <c r="I125" s="24"/>
    </row>
    <row r="126" spans="2:9" ht="27" thickBot="1" x14ac:dyDescent="0.25">
      <c r="B126" s="24"/>
      <c r="C126" s="27"/>
      <c r="D126" s="26"/>
      <c r="E126" s="26"/>
      <c r="F126" s="26"/>
      <c r="G126" s="26"/>
      <c r="H126" s="48"/>
      <c r="I126" s="24"/>
    </row>
    <row r="127" spans="2:9" ht="16.5" thickBot="1" x14ac:dyDescent="0.3">
      <c r="B127" s="108" t="s">
        <v>41</v>
      </c>
      <c r="C127" s="109"/>
      <c r="D127" s="109"/>
      <c r="E127" s="109"/>
      <c r="F127" s="109"/>
      <c r="G127" s="109"/>
      <c r="H127" s="110"/>
    </row>
    <row r="128" spans="2:9" ht="57" thickBot="1" x14ac:dyDescent="0.25">
      <c r="B128" s="47" t="s">
        <v>40</v>
      </c>
      <c r="C128" s="46" t="s">
        <v>39</v>
      </c>
      <c r="D128" s="46" t="s">
        <v>38</v>
      </c>
      <c r="E128" s="46" t="s">
        <v>37</v>
      </c>
      <c r="F128" s="46" t="s">
        <v>36</v>
      </c>
      <c r="G128" s="46" t="s">
        <v>35</v>
      </c>
      <c r="H128" s="45" t="s">
        <v>34</v>
      </c>
      <c r="I128" s="24"/>
    </row>
    <row r="129" spans="2:9" ht="31.5" x14ac:dyDescent="0.2">
      <c r="B129" s="44">
        <v>1</v>
      </c>
      <c r="C129" s="43" t="s">
        <v>33</v>
      </c>
      <c r="D129" s="43"/>
      <c r="E129" s="43" t="s">
        <v>25</v>
      </c>
      <c r="F129" s="42" t="s">
        <v>28</v>
      </c>
      <c r="G129" s="42" t="s">
        <v>5</v>
      </c>
      <c r="H129" s="41" t="s">
        <v>27</v>
      </c>
      <c r="I129" s="24"/>
    </row>
    <row r="130" spans="2:9" ht="31.5" x14ac:dyDescent="0.2">
      <c r="B130" s="38">
        <v>2</v>
      </c>
      <c r="C130" s="37" t="s">
        <v>32</v>
      </c>
      <c r="D130" s="37"/>
      <c r="E130" s="37" t="s">
        <v>25</v>
      </c>
      <c r="F130" s="40" t="s">
        <v>28</v>
      </c>
      <c r="G130" s="40" t="s">
        <v>5</v>
      </c>
      <c r="H130" s="39" t="s">
        <v>27</v>
      </c>
      <c r="I130" s="24"/>
    </row>
    <row r="131" spans="2:9" ht="31.5" x14ac:dyDescent="0.2">
      <c r="B131" s="38">
        <v>3</v>
      </c>
      <c r="C131" s="37" t="s">
        <v>31</v>
      </c>
      <c r="D131" s="37"/>
      <c r="E131" s="37" t="s">
        <v>25</v>
      </c>
      <c r="F131" s="40" t="s">
        <v>28</v>
      </c>
      <c r="G131" s="40" t="s">
        <v>5</v>
      </c>
      <c r="H131" s="39" t="s">
        <v>27</v>
      </c>
      <c r="I131" s="24"/>
    </row>
    <row r="132" spans="2:9" ht="31.5" x14ac:dyDescent="0.2">
      <c r="B132" s="38">
        <v>4</v>
      </c>
      <c r="C132" s="37" t="s">
        <v>30</v>
      </c>
      <c r="D132" s="37"/>
      <c r="E132" s="37" t="s">
        <v>25</v>
      </c>
      <c r="F132" s="40" t="s">
        <v>28</v>
      </c>
      <c r="G132" s="40" t="s">
        <v>5</v>
      </c>
      <c r="H132" s="39" t="s">
        <v>27</v>
      </c>
      <c r="I132" s="24"/>
    </row>
    <row r="133" spans="2:9" ht="31.5" x14ac:dyDescent="0.2">
      <c r="B133" s="38">
        <v>5</v>
      </c>
      <c r="C133" s="37" t="s">
        <v>29</v>
      </c>
      <c r="D133" s="37"/>
      <c r="E133" s="37" t="s">
        <v>25</v>
      </c>
      <c r="F133" s="40" t="s">
        <v>28</v>
      </c>
      <c r="G133" s="40" t="s">
        <v>5</v>
      </c>
      <c r="H133" s="39" t="s">
        <v>27</v>
      </c>
      <c r="I133" s="24"/>
    </row>
    <row r="134" spans="2:9" ht="47.25" x14ac:dyDescent="0.2">
      <c r="B134" s="38">
        <v>6</v>
      </c>
      <c r="C134" s="37" t="s">
        <v>26</v>
      </c>
      <c r="D134" s="37"/>
      <c r="E134" s="37" t="s">
        <v>25</v>
      </c>
      <c r="F134" s="36">
        <v>1</v>
      </c>
      <c r="G134" s="36">
        <v>1000</v>
      </c>
      <c r="H134" s="35">
        <f>G134*F134</f>
        <v>1000</v>
      </c>
      <c r="I134" s="24"/>
    </row>
    <row r="135" spans="2:9" ht="63" x14ac:dyDescent="0.2">
      <c r="B135" s="38">
        <v>7</v>
      </c>
      <c r="C135" s="37" t="s">
        <v>24</v>
      </c>
      <c r="D135" s="37">
        <v>5.8</v>
      </c>
      <c r="E135" s="37" t="s">
        <v>22</v>
      </c>
      <c r="F135" s="36">
        <v>250</v>
      </c>
      <c r="G135" s="36">
        <v>200</v>
      </c>
      <c r="H135" s="35">
        <f>G135*F135</f>
        <v>50000</v>
      </c>
      <c r="I135" s="24"/>
    </row>
    <row r="136" spans="2:9" ht="63.75" thickBot="1" x14ac:dyDescent="0.25">
      <c r="B136" s="34">
        <v>8</v>
      </c>
      <c r="C136" s="33" t="s">
        <v>23</v>
      </c>
      <c r="D136" s="32">
        <v>5.8</v>
      </c>
      <c r="E136" s="32" t="s">
        <v>22</v>
      </c>
      <c r="F136" s="31">
        <v>250</v>
      </c>
      <c r="G136" s="31">
        <v>150</v>
      </c>
      <c r="H136" s="30">
        <f>G136*F136</f>
        <v>37500</v>
      </c>
      <c r="I136" s="24"/>
    </row>
    <row r="137" spans="2:9" ht="14.45" customHeight="1" x14ac:dyDescent="0.2">
      <c r="B137" s="111"/>
      <c r="C137" s="111"/>
      <c r="D137" s="113" t="s">
        <v>20</v>
      </c>
      <c r="E137" s="114"/>
      <c r="F137" s="114"/>
      <c r="G137" s="115"/>
      <c r="H137" s="119">
        <f>SUM(H133:H136)</f>
        <v>88500</v>
      </c>
      <c r="I137" s="24"/>
    </row>
    <row r="138" spans="2:9" ht="14.45" customHeight="1" x14ac:dyDescent="0.2">
      <c r="B138" s="112"/>
      <c r="C138" s="111"/>
      <c r="D138" s="116"/>
      <c r="E138" s="117"/>
      <c r="F138" s="117"/>
      <c r="G138" s="118"/>
      <c r="H138" s="120"/>
      <c r="I138" s="24"/>
    </row>
    <row r="139" spans="2:9" ht="20.25" x14ac:dyDescent="0.2">
      <c r="B139" s="24"/>
      <c r="C139" s="27"/>
      <c r="D139" s="121" t="s">
        <v>21</v>
      </c>
      <c r="E139" s="122"/>
      <c r="F139" s="122"/>
      <c r="G139" s="123"/>
      <c r="H139" s="29"/>
      <c r="I139" s="24"/>
    </row>
    <row r="140" spans="2:9" ht="21" thickBot="1" x14ac:dyDescent="0.25">
      <c r="B140" s="24"/>
      <c r="C140" s="27"/>
      <c r="D140" s="124" t="s">
        <v>20</v>
      </c>
      <c r="E140" s="125"/>
      <c r="F140" s="125"/>
      <c r="G140" s="126"/>
      <c r="H140" s="28">
        <f>H137-H137*H139</f>
        <v>88500</v>
      </c>
      <c r="I140" s="24"/>
    </row>
    <row r="141" spans="2:9" ht="27" thickBot="1" x14ac:dyDescent="0.25">
      <c r="B141" s="24"/>
      <c r="C141" s="27"/>
      <c r="D141" s="26"/>
      <c r="E141" s="26"/>
      <c r="F141" s="26"/>
      <c r="G141" s="26"/>
      <c r="H141" s="25"/>
      <c r="I141" s="24"/>
    </row>
    <row r="142" spans="2:9" ht="16.5" thickBot="1" x14ac:dyDescent="0.3">
      <c r="B142" s="108" t="s">
        <v>19</v>
      </c>
      <c r="C142" s="109"/>
      <c r="D142" s="109"/>
      <c r="E142" s="109"/>
      <c r="F142" s="109"/>
      <c r="G142" s="109"/>
      <c r="H142" s="110"/>
    </row>
    <row r="143" spans="2:9" ht="79.5" customHeight="1" thickBot="1" x14ac:dyDescent="0.25">
      <c r="B143" s="23" t="s">
        <v>18</v>
      </c>
      <c r="C143" s="22" t="s">
        <v>17</v>
      </c>
      <c r="D143" s="22" t="s">
        <v>16</v>
      </c>
      <c r="E143" s="22" t="s">
        <v>15</v>
      </c>
      <c r="F143" s="140" t="s">
        <v>14</v>
      </c>
      <c r="G143" s="140"/>
      <c r="H143" s="21" t="s">
        <v>13</v>
      </c>
    </row>
    <row r="144" spans="2:9" ht="18.75" x14ac:dyDescent="0.2">
      <c r="B144" s="20">
        <v>5.0999999999999996</v>
      </c>
      <c r="C144" s="19" t="s">
        <v>12</v>
      </c>
      <c r="D144" s="18">
        <f>H10</f>
        <v>716000</v>
      </c>
      <c r="E144" s="17">
        <f>H12</f>
        <v>0</v>
      </c>
      <c r="F144" s="141">
        <f>H13</f>
        <v>716000</v>
      </c>
      <c r="G144" s="142"/>
      <c r="H144" s="16"/>
    </row>
    <row r="145" spans="2:8" ht="18.75" x14ac:dyDescent="0.2">
      <c r="B145" s="11">
        <v>5.2</v>
      </c>
      <c r="C145" s="14" t="s">
        <v>11</v>
      </c>
      <c r="D145" s="13">
        <f>H21</f>
        <v>555000</v>
      </c>
      <c r="E145" s="8">
        <f>H23</f>
        <v>0</v>
      </c>
      <c r="F145" s="143">
        <f>H24</f>
        <v>555000</v>
      </c>
      <c r="G145" s="144"/>
      <c r="H145" s="12"/>
    </row>
    <row r="146" spans="2:8" ht="18.75" x14ac:dyDescent="0.2">
      <c r="B146" s="11">
        <v>5.3</v>
      </c>
      <c r="C146" s="14" t="s">
        <v>10</v>
      </c>
      <c r="D146" s="9" t="s">
        <v>5</v>
      </c>
      <c r="E146" s="15" t="s">
        <v>8</v>
      </c>
      <c r="F146" s="144">
        <f>H38</f>
        <v>0</v>
      </c>
      <c r="G146" s="144"/>
      <c r="H146" s="12"/>
    </row>
    <row r="147" spans="2:8" ht="18.75" x14ac:dyDescent="0.2">
      <c r="B147" s="11">
        <v>5.4</v>
      </c>
      <c r="C147" s="14" t="s">
        <v>9</v>
      </c>
      <c r="D147" s="9" t="s">
        <v>5</v>
      </c>
      <c r="E147" s="15" t="s">
        <v>8</v>
      </c>
      <c r="F147" s="144">
        <f>H105</f>
        <v>0</v>
      </c>
      <c r="G147" s="144"/>
      <c r="H147" s="12"/>
    </row>
    <row r="148" spans="2:8" ht="18.75" x14ac:dyDescent="0.2">
      <c r="B148" s="11">
        <v>5.5</v>
      </c>
      <c r="C148" s="14" t="s">
        <v>7</v>
      </c>
      <c r="D148" s="13">
        <f>H116</f>
        <v>148500</v>
      </c>
      <c r="E148" s="8">
        <f>H118</f>
        <v>0</v>
      </c>
      <c r="F148" s="143">
        <f>H119</f>
        <v>148500</v>
      </c>
      <c r="G148" s="144"/>
      <c r="H148" s="12"/>
    </row>
    <row r="149" spans="2:8" ht="141.75" x14ac:dyDescent="0.2">
      <c r="B149" s="11">
        <v>5.6</v>
      </c>
      <c r="C149" s="10" t="s">
        <v>6</v>
      </c>
      <c r="D149" s="9" t="s">
        <v>5</v>
      </c>
      <c r="E149" s="8">
        <f>F123</f>
        <v>0</v>
      </c>
      <c r="F149" s="144">
        <f>H124</f>
        <v>0</v>
      </c>
      <c r="G149" s="144"/>
      <c r="H149" s="7" t="s">
        <v>4</v>
      </c>
    </row>
    <row r="150" spans="2:8" ht="57" thickBot="1" x14ac:dyDescent="0.25">
      <c r="B150" s="6">
        <v>5.7</v>
      </c>
      <c r="C150" s="5" t="s">
        <v>3</v>
      </c>
      <c r="D150" s="4">
        <f>H137</f>
        <v>88500</v>
      </c>
      <c r="E150" s="3">
        <f>H139</f>
        <v>0</v>
      </c>
      <c r="F150" s="149">
        <f>H140</f>
        <v>88500</v>
      </c>
      <c r="G150" s="150"/>
      <c r="H150" s="2"/>
    </row>
    <row r="151" spans="2:8" ht="18.75" x14ac:dyDescent="0.2">
      <c r="B151" s="1"/>
      <c r="C151" s="1"/>
      <c r="D151" s="151" t="s">
        <v>2</v>
      </c>
      <c r="E151" s="152"/>
      <c r="F151" s="153">
        <f>SUM(F144:G150)</f>
        <v>1508000</v>
      </c>
      <c r="G151" s="154"/>
    </row>
    <row r="152" spans="2:8" ht="19.5" thickBot="1" x14ac:dyDescent="0.25">
      <c r="B152" s="1"/>
      <c r="C152" s="1"/>
      <c r="D152" s="155" t="s">
        <v>1</v>
      </c>
      <c r="E152" s="156"/>
      <c r="F152" s="157">
        <f>F151*0.17</f>
        <v>256360.00000000003</v>
      </c>
      <c r="G152" s="158"/>
    </row>
    <row r="153" spans="2:8" ht="42.6" customHeight="1" thickBot="1" x14ac:dyDescent="0.25">
      <c r="B153" s="1"/>
      <c r="C153" s="1"/>
      <c r="D153" s="145" t="s">
        <v>0</v>
      </c>
      <c r="E153" s="146"/>
      <c r="F153" s="147">
        <f>F151+F152</f>
        <v>1764360</v>
      </c>
      <c r="G153" s="148"/>
    </row>
  </sheetData>
  <mergeCells count="58">
    <mergeCell ref="F146:G146"/>
    <mergeCell ref="F147:G147"/>
    <mergeCell ref="D153:E153"/>
    <mergeCell ref="F153:G153"/>
    <mergeCell ref="F148:G148"/>
    <mergeCell ref="F149:G149"/>
    <mergeCell ref="F150:G150"/>
    <mergeCell ref="D151:E151"/>
    <mergeCell ref="F151:G151"/>
    <mergeCell ref="D152:E152"/>
    <mergeCell ref="F152:G152"/>
    <mergeCell ref="D140:G140"/>
    <mergeCell ref="B142:H142"/>
    <mergeCell ref="F143:G143"/>
    <mergeCell ref="F144:G144"/>
    <mergeCell ref="F145:G145"/>
    <mergeCell ref="B127:H127"/>
    <mergeCell ref="B137:C138"/>
    <mergeCell ref="D137:G138"/>
    <mergeCell ref="H137:H138"/>
    <mergeCell ref="D139:G139"/>
    <mergeCell ref="D119:G119"/>
    <mergeCell ref="B121:H121"/>
    <mergeCell ref="B124:C125"/>
    <mergeCell ref="D124:G125"/>
    <mergeCell ref="H124:H125"/>
    <mergeCell ref="B108:H108"/>
    <mergeCell ref="B116:C117"/>
    <mergeCell ref="D116:G117"/>
    <mergeCell ref="H116:H117"/>
    <mergeCell ref="D118:G118"/>
    <mergeCell ref="D40:G40"/>
    <mergeCell ref="B42:H42"/>
    <mergeCell ref="B105:C106"/>
    <mergeCell ref="D105:G106"/>
    <mergeCell ref="H105:H106"/>
    <mergeCell ref="I31:I34"/>
    <mergeCell ref="I35:I36"/>
    <mergeCell ref="B38:C39"/>
    <mergeCell ref="D38:G39"/>
    <mergeCell ref="H38:H39"/>
    <mergeCell ref="B23:C23"/>
    <mergeCell ref="D23:G23"/>
    <mergeCell ref="B24:C24"/>
    <mergeCell ref="D24:G24"/>
    <mergeCell ref="B26:H26"/>
    <mergeCell ref="B13:C13"/>
    <mergeCell ref="D13:G13"/>
    <mergeCell ref="B15:H15"/>
    <mergeCell ref="B21:C22"/>
    <mergeCell ref="D21:G22"/>
    <mergeCell ref="H21:H22"/>
    <mergeCell ref="B4:H4"/>
    <mergeCell ref="B10:C11"/>
    <mergeCell ref="D10:G11"/>
    <mergeCell ref="H10:H11"/>
    <mergeCell ref="B12:C12"/>
    <mergeCell ref="D12:G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כתב כמויות למציעים</vt:lpstr>
      <vt:lpstr>'כתב כמויות למציעים'!OLE_LINK1</vt:lpstr>
    </vt:vector>
  </TitlesOfParts>
  <Company>Shabas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מחלקת תקשוב - רען הנדסה ואלקטרוניקה - אלי בר-לב</dc:creator>
  <cp:lastModifiedBy>ענף מכרזים וקניות - רצ קניינים - שירן חלפון</cp:lastModifiedBy>
  <cp:lastPrinted>2018-10-22T11:48:33Z</cp:lastPrinted>
  <dcterms:created xsi:type="dcterms:W3CDTF">2018-09-08T18:11:50Z</dcterms:created>
  <dcterms:modified xsi:type="dcterms:W3CDTF">2018-10-22T11:49:42Z</dcterms:modified>
</cp:coreProperties>
</file>